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Нефтиса\Управление по региональной политике и социальным вопросам\Тендеры\2026\КанБайкал\270826 ТК 2\"/>
    </mc:Choice>
  </mc:AlternateContent>
  <xr:revisionPtr revIDLastSave="0" documentId="13_ncr:1_{ECED8BF1-D347-49F8-B99B-D73EA47779B7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3.3. " sheetId="18" r:id="rId1"/>
  </sheets>
  <definedNames>
    <definedName name="_xlnm.Print_Area" localSheetId="0">'3.3. '!$A$1:$J$360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59" i="18" l="1"/>
  <c r="J350" i="18"/>
  <c r="J351" i="18"/>
  <c r="J352" i="18"/>
  <c r="J353" i="18"/>
  <c r="J354" i="18"/>
  <c r="J355" i="18"/>
  <c r="J356" i="18"/>
  <c r="J357" i="18"/>
  <c r="J349" i="18"/>
  <c r="J340" i="18"/>
  <c r="J341" i="18"/>
  <c r="J342" i="18"/>
  <c r="J343" i="18"/>
  <c r="J344" i="18"/>
  <c r="J345" i="18"/>
  <c r="J346" i="18"/>
  <c r="J347" i="18"/>
  <c r="J339" i="18"/>
  <c r="J335" i="18"/>
  <c r="J336" i="18"/>
  <c r="J337" i="18"/>
  <c r="J334" i="18"/>
  <c r="J332" i="18"/>
  <c r="J331" i="18"/>
  <c r="J326" i="18"/>
  <c r="J327" i="18"/>
  <c r="J328" i="18"/>
  <c r="J329" i="18"/>
  <c r="J325" i="18"/>
  <c r="J295" i="18"/>
  <c r="J296" i="18"/>
  <c r="J297" i="18"/>
  <c r="J298" i="18"/>
  <c r="J299" i="18"/>
  <c r="J300" i="18"/>
  <c r="J301" i="18"/>
  <c r="J302" i="18"/>
  <c r="J303" i="18"/>
  <c r="J304" i="18"/>
  <c r="J305" i="18"/>
  <c r="J306" i="18"/>
  <c r="J307" i="18"/>
  <c r="J308" i="18"/>
  <c r="J309" i="18"/>
  <c r="J310" i="18"/>
  <c r="J311" i="18"/>
  <c r="J312" i="18"/>
  <c r="J313" i="18"/>
  <c r="J314" i="18"/>
  <c r="J315" i="18"/>
  <c r="J316" i="18"/>
  <c r="J317" i="18"/>
  <c r="J318" i="18"/>
  <c r="J319" i="18"/>
  <c r="J320" i="18"/>
  <c r="J321" i="18"/>
  <c r="J322" i="18"/>
  <c r="J323" i="18"/>
  <c r="J294" i="18"/>
  <c r="J281" i="18"/>
  <c r="J282" i="18"/>
  <c r="J283" i="18"/>
  <c r="J284" i="18"/>
  <c r="J285" i="18"/>
  <c r="J286" i="18"/>
  <c r="J287" i="18"/>
  <c r="J288" i="18"/>
  <c r="J289" i="18"/>
  <c r="J290" i="18"/>
  <c r="J291" i="18"/>
  <c r="J292" i="18"/>
  <c r="J280" i="18"/>
  <c r="J274" i="18"/>
  <c r="J275" i="18"/>
  <c r="J276" i="18"/>
  <c r="J277" i="18"/>
  <c r="J278" i="18"/>
  <c r="J273" i="18"/>
  <c r="J269" i="18"/>
  <c r="J270" i="18"/>
  <c r="J271" i="18"/>
  <c r="J268" i="18"/>
  <c r="F267" i="18"/>
  <c r="J264" i="18"/>
  <c r="J265" i="18"/>
  <c r="J266" i="18"/>
  <c r="J263" i="18"/>
  <c r="J258" i="18"/>
  <c r="J259" i="18"/>
  <c r="J260" i="18"/>
  <c r="J261" i="18"/>
  <c r="J257" i="18"/>
  <c r="F262" i="18"/>
  <c r="J243" i="18"/>
  <c r="J244" i="18"/>
  <c r="J245" i="18"/>
  <c r="J246" i="18"/>
  <c r="J247" i="18"/>
  <c r="J248" i="18"/>
  <c r="J249" i="18"/>
  <c r="J250" i="18"/>
  <c r="J251" i="18"/>
  <c r="J252" i="18"/>
  <c r="J253" i="18"/>
  <c r="J254" i="18"/>
  <c r="J255" i="18"/>
  <c r="J242" i="18"/>
  <c r="J232" i="18"/>
  <c r="J233" i="18"/>
  <c r="J234" i="18"/>
  <c r="J235" i="18"/>
  <c r="J236" i="18"/>
  <c r="J237" i="18"/>
  <c r="J238" i="18"/>
  <c r="J231" i="18"/>
  <c r="J225" i="18"/>
  <c r="J226" i="18"/>
  <c r="J227" i="18"/>
  <c r="J228" i="18"/>
  <c r="J229" i="18"/>
  <c r="J224" i="18"/>
  <c r="J218" i="18"/>
  <c r="J219" i="18"/>
  <c r="J220" i="18"/>
  <c r="J221" i="18"/>
  <c r="J222" i="18"/>
  <c r="J217" i="18"/>
  <c r="J204" i="18"/>
  <c r="J205" i="18"/>
  <c r="J206" i="18"/>
  <c r="J207" i="18"/>
  <c r="J208" i="18"/>
  <c r="J209" i="18"/>
  <c r="J210" i="18"/>
  <c r="J211" i="18"/>
  <c r="J212" i="18"/>
  <c r="J213" i="18"/>
  <c r="J214" i="18"/>
  <c r="J215" i="18"/>
  <c r="J203" i="18"/>
  <c r="J197" i="18"/>
  <c r="J198" i="18"/>
  <c r="J199" i="18"/>
  <c r="J200" i="18"/>
  <c r="J201" i="18"/>
  <c r="J196" i="18"/>
  <c r="J190" i="18"/>
  <c r="J191" i="18"/>
  <c r="J192" i="18"/>
  <c r="J193" i="18"/>
  <c r="J194" i="18"/>
  <c r="J189" i="18"/>
  <c r="J183" i="18"/>
  <c r="J184" i="18"/>
  <c r="J185" i="18"/>
  <c r="J186" i="18"/>
  <c r="J187" i="18"/>
  <c r="J182" i="18"/>
  <c r="J178" i="18"/>
  <c r="J179" i="18"/>
  <c r="J180" i="18"/>
  <c r="J177" i="18"/>
  <c r="J146" i="18"/>
  <c r="J147" i="18"/>
  <c r="J148" i="18"/>
  <c r="J149" i="18"/>
  <c r="J150" i="18"/>
  <c r="J151" i="18"/>
  <c r="J152" i="18"/>
  <c r="J153" i="18"/>
  <c r="J154" i="18"/>
  <c r="J155" i="18"/>
  <c r="J156" i="18"/>
  <c r="J157" i="18"/>
  <c r="J158" i="18"/>
  <c r="J159" i="18"/>
  <c r="J160" i="18"/>
  <c r="J161" i="18"/>
  <c r="J162" i="18"/>
  <c r="J163" i="18"/>
  <c r="J164" i="18"/>
  <c r="J165" i="18"/>
  <c r="J166" i="18"/>
  <c r="J167" i="18"/>
  <c r="J168" i="18"/>
  <c r="J169" i="18"/>
  <c r="J170" i="18"/>
  <c r="J171" i="18"/>
  <c r="J172" i="18"/>
  <c r="J173" i="18"/>
  <c r="J174" i="18"/>
  <c r="J175" i="18"/>
  <c r="J145" i="18"/>
  <c r="F176" i="18"/>
  <c r="J138" i="18"/>
  <c r="J139" i="18"/>
  <c r="J140" i="18"/>
  <c r="J141" i="18"/>
  <c r="J142" i="18"/>
  <c r="J143" i="18"/>
  <c r="J137" i="18"/>
  <c r="J126" i="18"/>
  <c r="J127" i="18"/>
  <c r="J128" i="18"/>
  <c r="J129" i="18"/>
  <c r="J130" i="18"/>
  <c r="J131" i="18"/>
  <c r="J132" i="18"/>
  <c r="J133" i="18"/>
  <c r="J134" i="18"/>
  <c r="J135" i="18"/>
  <c r="J125" i="18"/>
  <c r="J117" i="18"/>
  <c r="J118" i="18"/>
  <c r="J119" i="18"/>
  <c r="J120" i="18"/>
  <c r="J121" i="18"/>
  <c r="J122" i="18"/>
  <c r="J123" i="18"/>
  <c r="J116" i="18"/>
  <c r="J89" i="18"/>
  <c r="J90" i="18"/>
  <c r="J91" i="18"/>
  <c r="J92" i="18"/>
  <c r="J93" i="18"/>
  <c r="J94" i="18"/>
  <c r="J95" i="18"/>
  <c r="J96" i="18"/>
  <c r="J97" i="18"/>
  <c r="J98" i="18"/>
  <c r="J99" i="18"/>
  <c r="J100" i="18"/>
  <c r="J101" i="18"/>
  <c r="J102" i="18"/>
  <c r="J103" i="18"/>
  <c r="J104" i="18"/>
  <c r="J105" i="18"/>
  <c r="J106" i="18"/>
  <c r="J107" i="18"/>
  <c r="J108" i="18"/>
  <c r="J109" i="18"/>
  <c r="J110" i="18"/>
  <c r="J111" i="18"/>
  <c r="J112" i="18"/>
  <c r="J113" i="18"/>
  <c r="J114" i="18"/>
  <c r="J88" i="18"/>
  <c r="J71" i="18"/>
  <c r="J72" i="18"/>
  <c r="J73" i="18"/>
  <c r="J74" i="18"/>
  <c r="J75" i="18"/>
  <c r="J76" i="18"/>
  <c r="J77" i="18"/>
  <c r="J78" i="18"/>
  <c r="J79" i="18"/>
  <c r="J80" i="18"/>
  <c r="J81" i="18"/>
  <c r="J82" i="18"/>
  <c r="J83" i="18"/>
  <c r="J84" i="18"/>
  <c r="J85" i="18"/>
  <c r="J86" i="18"/>
  <c r="J70" i="18"/>
  <c r="J267" i="18" l="1"/>
  <c r="J262" i="18"/>
  <c r="J176" i="18"/>
  <c r="J87" i="18"/>
  <c r="J68" i="18"/>
  <c r="J55" i="18"/>
  <c r="J56" i="18"/>
  <c r="J57" i="18"/>
  <c r="J58" i="18"/>
  <c r="J59" i="18"/>
  <c r="J60" i="18"/>
  <c r="J61" i="18"/>
  <c r="J62" i="18"/>
  <c r="J63" i="18"/>
  <c r="J64" i="18"/>
  <c r="J65" i="18"/>
  <c r="J66" i="18"/>
  <c r="J54" i="18"/>
  <c r="J51" i="18"/>
  <c r="J52" i="18"/>
  <c r="J50" i="18"/>
  <c r="F53" i="18"/>
  <c r="J44" i="18"/>
  <c r="J45" i="18"/>
  <c r="J46" i="18"/>
  <c r="J47" i="18"/>
  <c r="J48" i="18"/>
  <c r="J43" i="18"/>
  <c r="J33" i="18"/>
  <c r="J34" i="18"/>
  <c r="J35" i="18"/>
  <c r="J36" i="18"/>
  <c r="J37" i="18"/>
  <c r="J38" i="18"/>
  <c r="J39" i="18"/>
  <c r="J40" i="18"/>
  <c r="J41" i="18"/>
  <c r="J32" i="18"/>
  <c r="J8" i="18"/>
  <c r="J9" i="18"/>
  <c r="J10" i="18"/>
  <c r="J11" i="18"/>
  <c r="J12" i="18"/>
  <c r="J13" i="18"/>
  <c r="J14" i="18"/>
  <c r="J15" i="18"/>
  <c r="J16" i="18"/>
  <c r="J17" i="18"/>
  <c r="J18" i="18"/>
  <c r="J19" i="18"/>
  <c r="J20" i="18"/>
  <c r="J21" i="18"/>
  <c r="J22" i="18"/>
  <c r="J23" i="18"/>
  <c r="J24" i="18"/>
  <c r="J25" i="18"/>
  <c r="J26" i="18"/>
  <c r="J27" i="18"/>
  <c r="J28" i="18"/>
  <c r="J29" i="18"/>
  <c r="J30" i="18"/>
  <c r="J7" i="18"/>
  <c r="J53" i="18" l="1"/>
  <c r="J49" i="18"/>
  <c r="J31" i="18"/>
  <c r="J42" i="18"/>
  <c r="J67" i="18"/>
  <c r="F239" i="18" l="1"/>
  <c r="F230" i="18"/>
  <c r="F223" i="18"/>
  <c r="F216" i="18"/>
  <c r="J230" i="18" l="1"/>
  <c r="J239" i="18"/>
  <c r="J216" i="18"/>
  <c r="J223" i="18"/>
  <c r="F358" i="18" l="1"/>
  <c r="F31" i="18" l="1"/>
  <c r="F42" i="18"/>
  <c r="F49" i="18"/>
  <c r="F67" i="18"/>
  <c r="F69" i="18"/>
  <c r="F87" i="18"/>
  <c r="F115" i="18"/>
  <c r="F124" i="18"/>
  <c r="F136" i="18"/>
  <c r="F144" i="18"/>
  <c r="F181" i="18"/>
  <c r="F188" i="18"/>
  <c r="F195" i="18"/>
  <c r="F202" i="18"/>
  <c r="F240" i="18" l="1"/>
  <c r="J195" i="18"/>
  <c r="J202" i="18"/>
  <c r="J181" i="18" l="1"/>
  <c r="F348" i="18" l="1"/>
  <c r="F338" i="18"/>
  <c r="F333" i="18"/>
  <c r="F330" i="18"/>
  <c r="F324" i="18"/>
  <c r="F293" i="18"/>
  <c r="F279" i="18"/>
  <c r="F272" i="18"/>
  <c r="J188" i="18"/>
  <c r="J256" i="18" l="1"/>
  <c r="J358" i="18"/>
  <c r="J136" i="18"/>
  <c r="J144" i="18"/>
  <c r="J279" i="18"/>
  <c r="J338" i="18"/>
  <c r="J348" i="18"/>
  <c r="J272" i="18"/>
  <c r="J324" i="18"/>
  <c r="J330" i="18"/>
  <c r="J293" i="18"/>
  <c r="J333" i="18"/>
  <c r="J124" i="18"/>
  <c r="J115" i="18"/>
  <c r="J359" i="18" l="1"/>
  <c r="J240" i="18"/>
  <c r="F256" i="18" l="1"/>
  <c r="F359" i="18" l="1"/>
  <c r="F360" i="18" s="1"/>
  <c r="J360" i="18"/>
</calcChain>
</file>

<file path=xl/sharedStrings.xml><?xml version="1.0" encoding="utf-8"?>
<sst xmlns="http://schemas.openxmlformats.org/spreadsheetml/2006/main" count="1362" uniqueCount="86">
  <si>
    <t>3х16</t>
  </si>
  <si>
    <t>Х</t>
  </si>
  <si>
    <t>Унтыгейское месторождение</t>
  </si>
  <si>
    <t>Западно-Малобалыкское месторождение</t>
  </si>
  <si>
    <t xml:space="preserve">КПвОппБП-130 </t>
  </si>
  <si>
    <t xml:space="preserve">КЭСБП-230 </t>
  </si>
  <si>
    <t xml:space="preserve">КЕСБП-230 </t>
  </si>
  <si>
    <t xml:space="preserve">КПвПпоБП-130 </t>
  </si>
  <si>
    <t>КЛЭСБП-230</t>
  </si>
  <si>
    <t>КИЕСБПс-230</t>
  </si>
  <si>
    <t>КЭСБП-230</t>
  </si>
  <si>
    <t>КПвОппБП-130</t>
  </si>
  <si>
    <t>КПвОппБП-120</t>
  </si>
  <si>
    <t>КПвПпоБП-130</t>
  </si>
  <si>
    <t>КПвПпОБП-130</t>
  </si>
  <si>
    <t>Марка КПП б/у</t>
  </si>
  <si>
    <t>1 барабан</t>
  </si>
  <si>
    <t>2 барабан</t>
  </si>
  <si>
    <t>3 барабан</t>
  </si>
  <si>
    <t>4 барабан</t>
  </si>
  <si>
    <t>5 барабан</t>
  </si>
  <si>
    <t>6 барабан</t>
  </si>
  <si>
    <t>7 барабан</t>
  </si>
  <si>
    <t>8 барабан</t>
  </si>
  <si>
    <t>9 барабан</t>
  </si>
  <si>
    <t>10 барабан</t>
  </si>
  <si>
    <t>11 барабан</t>
  </si>
  <si>
    <t>12 барабан</t>
  </si>
  <si>
    <t xml:space="preserve">КЛЭСБП-230 </t>
  </si>
  <si>
    <t xml:space="preserve">КИЕСБПс-230 </t>
  </si>
  <si>
    <t>КИЕСБкПс-230</t>
  </si>
  <si>
    <t>Ед.изм.</t>
  </si>
  <si>
    <t>м</t>
  </si>
  <si>
    <t>Количество</t>
  </si>
  <si>
    <t>Приложение 3.3</t>
  </si>
  <si>
    <t>Расчетная масса; кг</t>
  </si>
  <si>
    <t>№ барабана</t>
  </si>
  <si>
    <t xml:space="preserve">КИЕСБкПс-230 </t>
  </si>
  <si>
    <t xml:space="preserve">Сечение </t>
  </si>
  <si>
    <t>Расчетная масса за 1 м кабеля; 
кг</t>
  </si>
  <si>
    <t>Ориентировочный вес барабана;
кг</t>
  </si>
  <si>
    <t xml:space="preserve"> </t>
  </si>
  <si>
    <t>ИТОГО по ООО «КанБайкал» кабель б/у:</t>
  </si>
  <si>
    <t>Номенклатурный номер</t>
  </si>
  <si>
    <t>N0000028867</t>
  </si>
  <si>
    <t>N0000038584</t>
  </si>
  <si>
    <t>N0000036016</t>
  </si>
  <si>
    <t>КЕСБП-230</t>
  </si>
  <si>
    <t>N0000011233</t>
  </si>
  <si>
    <t>N0000043645</t>
  </si>
  <si>
    <t xml:space="preserve"> КИЕСБкПс-230</t>
  </si>
  <si>
    <t>ЮКБ00030959</t>
  </si>
  <si>
    <t>ЮКБ00044680</t>
  </si>
  <si>
    <t>ЮКБ00024373</t>
  </si>
  <si>
    <t>ЮКБ00070282</t>
  </si>
  <si>
    <t>ЮКБ00024370</t>
  </si>
  <si>
    <t>ЮКБ00024369</t>
  </si>
  <si>
    <t>КПвОппБкП-130</t>
  </si>
  <si>
    <t>ЮКБ00063137</t>
  </si>
  <si>
    <t xml:space="preserve">КПвОппБкП-130 </t>
  </si>
  <si>
    <t>Итого кабель б/у Западно-Малобалыкского м/р:</t>
  </si>
  <si>
    <t>Итого кабель б/у Унтыгейского м/р:</t>
  </si>
  <si>
    <t>КЛЭСБкП-230-5</t>
  </si>
  <si>
    <t>13 барабан</t>
  </si>
  <si>
    <t>14 барабан</t>
  </si>
  <si>
    <t>15 барабан</t>
  </si>
  <si>
    <t>16 барабан</t>
  </si>
  <si>
    <t>3х21,15</t>
  </si>
  <si>
    <t>N0000003346</t>
  </si>
  <si>
    <t xml:space="preserve">КЭСБкП-230 </t>
  </si>
  <si>
    <t>КЭСБкП-230</t>
  </si>
  <si>
    <t>Ориентировочный объем отгрузки нефтепогружного кабеля б/у 
(с разбивкой по кабельным барабанам), находящегося в собственности ООО «КанБайкал»,  в 2026 году</t>
  </si>
  <si>
    <t>17 барабан</t>
  </si>
  <si>
    <t>18 барабан</t>
  </si>
  <si>
    <t>19 барабан</t>
  </si>
  <si>
    <t xml:space="preserve"> КИЕСБкПс-230 </t>
  </si>
  <si>
    <t>20 барабан</t>
  </si>
  <si>
    <t>ЮКБ00030874</t>
  </si>
  <si>
    <t>КПпБП-120</t>
  </si>
  <si>
    <t>N0000039390</t>
  </si>
  <si>
    <t>32 барабана</t>
  </si>
  <si>
    <t xml:space="preserve">КЛЭСБкП-230-5 </t>
  </si>
  <si>
    <t>3x16</t>
  </si>
  <si>
    <t>КПвПпОБП-4-130</t>
  </si>
  <si>
    <t xml:space="preserve">КПвПпОБП-4-130 </t>
  </si>
  <si>
    <t>ЮКБ00027257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</si>
</sst>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0"/>
    <numFmt numFmtId="167" formatCode="_-* #,##0.00[$€-1]_-;\-* #,##0.00[$€-1]_-;_-* &quot;-&quot;??[$€-1]_-"/>
    <numFmt numFmtId="168" formatCode="_(* #,##0.00_);_(* \(#,##0.00\);_(* &quot;-&quot;??_);_(@_)"/>
    <numFmt numFmtId="169" formatCode="0.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Helv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Times New Roman"/>
      <family val="1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0">
    <xf numFmtId="0" fontId="0" fillId="0" borderId="0"/>
    <xf numFmtId="0" fontId="4" fillId="0" borderId="0"/>
    <xf numFmtId="0" fontId="6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7" fillId="0" borderId="0"/>
    <xf numFmtId="0" fontId="5" fillId="0" borderId="0"/>
    <xf numFmtId="0" fontId="9" fillId="0" borderId="0">
      <alignment horizontal="left"/>
    </xf>
    <xf numFmtId="0" fontId="7" fillId="0" borderId="0"/>
    <xf numFmtId="0" fontId="5" fillId="0" borderId="0"/>
    <xf numFmtId="165" fontId="7" fillId="0" borderId="0" applyFont="0" applyFill="0" applyBorder="0" applyAlignment="0" applyProtection="0"/>
    <xf numFmtId="0" fontId="5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4" fillId="20" borderId="1" applyNumberFormat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10" fillId="23" borderId="8" applyNumberFormat="0" applyFont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26" fillId="4" borderId="0" applyNumberFormat="0" applyBorder="0" applyAlignment="0" applyProtection="0"/>
    <xf numFmtId="0" fontId="6" fillId="0" borderId="0"/>
    <xf numFmtId="0" fontId="3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1" fillId="0" borderId="0"/>
    <xf numFmtId="167" fontId="27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8" applyNumberFormat="0" applyFont="0" applyAlignment="0" applyProtection="0"/>
    <xf numFmtId="168" fontId="6" fillId="0" borderId="0" applyFont="0" applyFill="0" applyBorder="0" applyAlignment="0" applyProtection="0"/>
    <xf numFmtId="165" fontId="29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88">
    <xf numFmtId="0" fontId="0" fillId="0" borderId="0" xfId="0"/>
    <xf numFmtId="0" fontId="30" fillId="0" borderId="0" xfId="0" applyFont="1" applyAlignment="1">
      <alignment horizontal="center" vertical="center"/>
    </xf>
    <xf numFmtId="0" fontId="30" fillId="0" borderId="0" xfId="0" applyFont="1"/>
    <xf numFmtId="0" fontId="31" fillId="0" borderId="0" xfId="0" applyFont="1" applyAlignment="1">
      <alignment horizontal="right"/>
    </xf>
    <xf numFmtId="0" fontId="31" fillId="0" borderId="0" xfId="0" applyFont="1" applyAlignment="1">
      <alignment horizontal="right" vertical="center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right"/>
    </xf>
    <xf numFmtId="0" fontId="31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right" vertical="center" wrapText="1"/>
    </xf>
    <xf numFmtId="0" fontId="30" fillId="0" borderId="0" xfId="0" applyFont="1" applyAlignment="1">
      <alignment horizontal="right" vertical="center"/>
    </xf>
    <xf numFmtId="0" fontId="31" fillId="0" borderId="0" xfId="0" applyFont="1" applyBorder="1" applyAlignment="1">
      <alignment vertical="center" wrapText="1"/>
    </xf>
    <xf numFmtId="0" fontId="30" fillId="0" borderId="0" xfId="0" applyFont="1" applyAlignment="1"/>
    <xf numFmtId="0" fontId="32" fillId="0" borderId="0" xfId="0" applyFont="1"/>
    <xf numFmtId="0" fontId="33" fillId="0" borderId="0" xfId="0" applyFont="1" applyAlignment="1">
      <alignment horizontal="right"/>
    </xf>
    <xf numFmtId="0" fontId="34" fillId="0" borderId="0" xfId="0" applyFont="1"/>
    <xf numFmtId="0" fontId="34" fillId="0" borderId="0" xfId="0" applyFont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33" fillId="0" borderId="0" xfId="0" applyFont="1"/>
    <xf numFmtId="0" fontId="34" fillId="0" borderId="0" xfId="0" applyFont="1" applyAlignment="1">
      <alignment wrapText="1"/>
    </xf>
    <xf numFmtId="0" fontId="32" fillId="0" borderId="10" xfId="0" applyFont="1" applyFill="1" applyBorder="1" applyAlignment="1">
      <alignment horizontal="center" vertical="center" wrapText="1"/>
    </xf>
    <xf numFmtId="166" fontId="32" fillId="0" borderId="10" xfId="0" applyNumberFormat="1" applyFont="1" applyFill="1" applyBorder="1" applyAlignment="1">
      <alignment horizontal="center" vertical="center" wrapText="1"/>
    </xf>
    <xf numFmtId="166" fontId="32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0" fontId="31" fillId="0" borderId="0" xfId="0" applyFont="1" applyAlignment="1"/>
    <xf numFmtId="166" fontId="31" fillId="0" borderId="0" xfId="0" applyNumberFormat="1" applyFont="1" applyBorder="1" applyAlignment="1">
      <alignment vertical="center" wrapText="1"/>
    </xf>
    <xf numFmtId="166" fontId="30" fillId="0" borderId="0" xfId="0" applyNumberFormat="1" applyFont="1" applyAlignment="1"/>
    <xf numFmtId="0" fontId="34" fillId="0" borderId="0" xfId="0" applyFont="1" applyAlignment="1">
      <alignment horizontal="right"/>
    </xf>
    <xf numFmtId="4" fontId="33" fillId="0" borderId="0" xfId="0" applyNumberFormat="1" applyFont="1" applyAlignment="1">
      <alignment horizontal="right"/>
    </xf>
    <xf numFmtId="0" fontId="34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2" fillId="0" borderId="10" xfId="0" applyFont="1" applyFill="1" applyBorder="1" applyAlignment="1">
      <alignment vertical="center" wrapText="1"/>
    </xf>
    <xf numFmtId="0" fontId="36" fillId="0" borderId="10" xfId="0" applyFont="1" applyFill="1" applyBorder="1" applyAlignment="1"/>
    <xf numFmtId="0" fontId="34" fillId="0" borderId="0" xfId="0" applyFont="1" applyFill="1"/>
    <xf numFmtId="0" fontId="32" fillId="0" borderId="0" xfId="0" applyFont="1" applyFill="1"/>
    <xf numFmtId="0" fontId="32" fillId="0" borderId="0" xfId="0" applyFont="1" applyFill="1" applyAlignment="1">
      <alignment horizontal="right"/>
    </xf>
    <xf numFmtId="49" fontId="37" fillId="0" borderId="10" xfId="0" applyNumberFormat="1" applyFont="1" applyFill="1" applyBorder="1" applyAlignment="1">
      <alignment horizontal="left" wrapText="1"/>
    </xf>
    <xf numFmtId="169" fontId="37" fillId="0" borderId="10" xfId="0" applyNumberFormat="1" applyFont="1" applyFill="1" applyBorder="1" applyAlignment="1">
      <alignment horizontal="left" vertical="center" wrapText="1"/>
    </xf>
    <xf numFmtId="1" fontId="37" fillId="0" borderId="10" xfId="0" applyNumberFormat="1" applyFont="1" applyFill="1" applyBorder="1" applyAlignment="1">
      <alignment horizontal="left" vertical="center" wrapText="1"/>
    </xf>
    <xf numFmtId="0" fontId="37" fillId="0" borderId="10" xfId="0" applyFont="1" applyFill="1" applyBorder="1" applyAlignment="1">
      <alignment horizontal="left"/>
    </xf>
    <xf numFmtId="49" fontId="37" fillId="0" borderId="10" xfId="2" applyNumberFormat="1" applyFont="1" applyFill="1" applyBorder="1" applyAlignment="1">
      <alignment horizontal="left" vertical="center"/>
    </xf>
    <xf numFmtId="0" fontId="37" fillId="0" borderId="10" xfId="0" applyNumberFormat="1" applyFont="1" applyFill="1" applyBorder="1" applyAlignment="1">
      <alignment horizontal="left" vertical="top" wrapText="1"/>
    </xf>
    <xf numFmtId="1" fontId="37" fillId="0" borderId="10" xfId="0" applyNumberFormat="1" applyFont="1" applyFill="1" applyBorder="1" applyAlignment="1">
      <alignment horizontal="left" wrapText="1"/>
    </xf>
    <xf numFmtId="0" fontId="30" fillId="0" borderId="10" xfId="0" applyFont="1" applyFill="1" applyBorder="1" applyAlignment="1">
      <alignment horizontal="left" vertical="center"/>
    </xf>
    <xf numFmtId="49" fontId="37" fillId="0" borderId="10" xfId="0" applyNumberFormat="1" applyFont="1" applyFill="1" applyBorder="1" applyAlignment="1">
      <alignment horizontal="left" vertical="center" wrapText="1"/>
    </xf>
    <xf numFmtId="0" fontId="37" fillId="0" borderId="10" xfId="0" applyFont="1" applyFill="1" applyBorder="1" applyAlignment="1">
      <alignment horizontal="left" vertical="center"/>
    </xf>
    <xf numFmtId="0" fontId="37" fillId="0" borderId="10" xfId="64" applyNumberFormat="1" applyFont="1" applyFill="1" applyBorder="1" applyAlignment="1">
      <alignment horizontal="left"/>
    </xf>
    <xf numFmtId="0" fontId="37" fillId="0" borderId="10" xfId="0" applyFont="1" applyFill="1" applyBorder="1" applyAlignment="1">
      <alignment horizontal="left" vertical="center" wrapText="1"/>
    </xf>
    <xf numFmtId="1" fontId="37" fillId="0" borderId="10" xfId="0" applyNumberFormat="1" applyFont="1" applyFill="1" applyBorder="1" applyAlignment="1" applyProtection="1">
      <alignment horizontal="left" vertical="center" wrapText="1"/>
    </xf>
    <xf numFmtId="49" fontId="37" fillId="0" borderId="10" xfId="0" applyNumberFormat="1" applyFont="1" applyFill="1" applyBorder="1" applyAlignment="1" applyProtection="1">
      <alignment horizontal="left" vertical="center" wrapText="1"/>
    </xf>
    <xf numFmtId="0" fontId="30" fillId="0" borderId="10" xfId="0" applyFont="1" applyFill="1" applyBorder="1" applyAlignment="1">
      <alignment horizontal="left" vertical="center" wrapText="1"/>
    </xf>
    <xf numFmtId="0" fontId="30" fillId="0" borderId="10" xfId="0" applyFont="1" applyFill="1" applyBorder="1" applyAlignment="1">
      <alignment horizontal="left" wrapText="1"/>
    </xf>
    <xf numFmtId="0" fontId="30" fillId="0" borderId="10" xfId="0" applyFont="1" applyFill="1" applyBorder="1" applyAlignment="1">
      <alignment horizontal="left"/>
    </xf>
    <xf numFmtId="166" fontId="30" fillId="0" borderId="10" xfId="0" applyNumberFormat="1" applyFont="1" applyFill="1" applyBorder="1" applyAlignment="1">
      <alignment horizontal="left"/>
    </xf>
    <xf numFmtId="0" fontId="32" fillId="0" borderId="10" xfId="0" applyFont="1" applyFill="1" applyBorder="1" applyAlignment="1">
      <alignment horizontal="left" vertical="center" wrapText="1"/>
    </xf>
    <xf numFmtId="4" fontId="31" fillId="0" borderId="10" xfId="0" applyNumberFormat="1" applyFont="1" applyFill="1" applyBorder="1" applyAlignment="1">
      <alignment horizontal="left"/>
    </xf>
    <xf numFmtId="0" fontId="31" fillId="0" borderId="10" xfId="0" applyFont="1" applyFill="1" applyBorder="1" applyAlignment="1">
      <alignment horizontal="left"/>
    </xf>
    <xf numFmtId="3" fontId="31" fillId="0" borderId="10" xfId="0" applyNumberFormat="1" applyFont="1" applyFill="1" applyBorder="1" applyAlignment="1">
      <alignment horizontal="left"/>
    </xf>
    <xf numFmtId="166" fontId="31" fillId="0" borderId="10" xfId="0" applyNumberFormat="1" applyFont="1" applyFill="1" applyBorder="1" applyAlignment="1">
      <alignment horizontal="left"/>
    </xf>
    <xf numFmtId="166" fontId="31" fillId="0" borderId="10" xfId="0" applyNumberFormat="1" applyFont="1" applyBorder="1" applyAlignment="1">
      <alignment horizontal="left"/>
    </xf>
    <xf numFmtId="0" fontId="31" fillId="0" borderId="10" xfId="0" applyFont="1" applyFill="1" applyBorder="1" applyAlignment="1">
      <alignment horizontal="left" vertical="center" wrapText="1"/>
    </xf>
    <xf numFmtId="166" fontId="30" fillId="0" borderId="10" xfId="0" applyNumberFormat="1" applyFont="1" applyBorder="1" applyAlignment="1">
      <alignment horizontal="left"/>
    </xf>
    <xf numFmtId="3" fontId="30" fillId="0" borderId="10" xfId="0" applyNumberFormat="1" applyFont="1" applyFill="1" applyBorder="1" applyAlignment="1">
      <alignment horizontal="left"/>
    </xf>
    <xf numFmtId="4" fontId="30" fillId="0" borderId="10" xfId="0" applyNumberFormat="1" applyFont="1" applyFill="1" applyBorder="1" applyAlignment="1">
      <alignment horizontal="left"/>
    </xf>
    <xf numFmtId="0" fontId="32" fillId="0" borderId="12" xfId="0" applyFont="1" applyFill="1" applyBorder="1" applyAlignment="1">
      <alignment horizontal="left" vertical="center" wrapText="1"/>
    </xf>
    <xf numFmtId="4" fontId="31" fillId="0" borderId="12" xfId="0" applyNumberFormat="1" applyFont="1" applyFill="1" applyBorder="1" applyAlignment="1">
      <alignment horizontal="left"/>
    </xf>
    <xf numFmtId="0" fontId="31" fillId="0" borderId="12" xfId="0" applyFont="1" applyFill="1" applyBorder="1" applyAlignment="1">
      <alignment horizontal="left"/>
    </xf>
    <xf numFmtId="3" fontId="31" fillId="0" borderId="12" xfId="0" applyNumberFormat="1" applyFont="1" applyFill="1" applyBorder="1" applyAlignment="1">
      <alignment horizontal="left"/>
    </xf>
    <xf numFmtId="166" fontId="31" fillId="0" borderId="12" xfId="0" applyNumberFormat="1" applyFont="1" applyBorder="1" applyAlignment="1">
      <alignment horizontal="left"/>
    </xf>
    <xf numFmtId="4" fontId="31" fillId="0" borderId="10" xfId="0" applyNumberFormat="1" applyFont="1" applyBorder="1" applyAlignment="1">
      <alignment horizontal="left"/>
    </xf>
    <xf numFmtId="4" fontId="30" fillId="0" borderId="10" xfId="0" applyNumberFormat="1" applyFont="1" applyBorder="1" applyAlignment="1">
      <alignment horizontal="left"/>
    </xf>
    <xf numFmtId="1" fontId="37" fillId="0" borderId="10" xfId="0" applyNumberFormat="1" applyFont="1" applyFill="1" applyBorder="1" applyAlignment="1">
      <alignment horizontal="left"/>
    </xf>
    <xf numFmtId="49" fontId="37" fillId="0" borderId="10" xfId="0" applyNumberFormat="1" applyFont="1" applyFill="1" applyBorder="1" applyAlignment="1">
      <alignment horizontal="left"/>
    </xf>
    <xf numFmtId="0" fontId="33" fillId="25" borderId="10" xfId="0" applyFont="1" applyFill="1" applyBorder="1" applyAlignment="1">
      <alignment horizontal="left"/>
    </xf>
    <xf numFmtId="4" fontId="33" fillId="25" borderId="10" xfId="0" applyNumberFormat="1" applyFont="1" applyFill="1" applyBorder="1" applyAlignment="1">
      <alignment horizontal="left"/>
    </xf>
    <xf numFmtId="3" fontId="33" fillId="25" borderId="10" xfId="0" applyNumberFormat="1" applyFont="1" applyFill="1" applyBorder="1" applyAlignment="1">
      <alignment horizontal="left"/>
    </xf>
    <xf numFmtId="0" fontId="32" fillId="25" borderId="10" xfId="0" applyFont="1" applyFill="1" applyBorder="1" applyAlignment="1">
      <alignment horizontal="left"/>
    </xf>
    <xf numFmtId="0" fontId="33" fillId="26" borderId="10" xfId="0" applyFont="1" applyFill="1" applyBorder="1" applyAlignment="1">
      <alignment horizontal="left"/>
    </xf>
    <xf numFmtId="4" fontId="33" fillId="26" borderId="10" xfId="0" applyNumberFormat="1" applyFont="1" applyFill="1" applyBorder="1" applyAlignment="1">
      <alignment horizontal="left"/>
    </xf>
    <xf numFmtId="3" fontId="33" fillId="26" borderId="10" xfId="0" applyNumberFormat="1" applyFont="1" applyFill="1" applyBorder="1" applyAlignment="1">
      <alignment horizontal="left"/>
    </xf>
    <xf numFmtId="0" fontId="32" fillId="26" borderId="10" xfId="0" applyFont="1" applyFill="1" applyBorder="1" applyAlignment="1">
      <alignment horizontal="left"/>
    </xf>
    <xf numFmtId="4" fontId="33" fillId="25" borderId="10" xfId="0" applyNumberFormat="1" applyFont="1" applyFill="1" applyBorder="1" applyAlignment="1">
      <alignment horizontal="left" wrapText="1"/>
    </xf>
    <xf numFmtId="0" fontId="33" fillId="25" borderId="13" xfId="0" applyFont="1" applyFill="1" applyBorder="1" applyAlignment="1">
      <alignment horizontal="right" wrapText="1"/>
    </xf>
    <xf numFmtId="0" fontId="33" fillId="25" borderId="14" xfId="0" applyFont="1" applyFill="1" applyBorder="1" applyAlignment="1">
      <alignment horizontal="right" wrapText="1"/>
    </xf>
    <xf numFmtId="0" fontId="33" fillId="26" borderId="10" xfId="0" applyFont="1" applyFill="1" applyBorder="1" applyAlignment="1">
      <alignment horizontal="right" wrapText="1"/>
    </xf>
    <xf numFmtId="0" fontId="32" fillId="0" borderId="0" xfId="0" applyFont="1" applyAlignment="1">
      <alignment horizontal="right"/>
    </xf>
    <xf numFmtId="0" fontId="35" fillId="0" borderId="0" xfId="0" applyFont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/>
    </xf>
    <xf numFmtId="0" fontId="33" fillId="25" borderId="10" xfId="0" applyFont="1" applyFill="1" applyBorder="1" applyAlignment="1">
      <alignment horizontal="right" wrapText="1"/>
    </xf>
  </cellXfs>
  <cellStyles count="100">
    <cellStyle name="20% - Акцент1 2" xfId="14" xr:uid="{00000000-0005-0000-0000-000000000000}"/>
    <cellStyle name="20% - Акцент2 2" xfId="15" xr:uid="{00000000-0005-0000-0000-000001000000}"/>
    <cellStyle name="20% - Акцент3 2" xfId="16" xr:uid="{00000000-0005-0000-0000-000002000000}"/>
    <cellStyle name="20% - Акцент4 2" xfId="17" xr:uid="{00000000-0005-0000-0000-000003000000}"/>
    <cellStyle name="20% - Акцент5 2" xfId="18" xr:uid="{00000000-0005-0000-0000-000004000000}"/>
    <cellStyle name="20% - Акцент6 2" xfId="19" xr:uid="{00000000-0005-0000-0000-000005000000}"/>
    <cellStyle name="40% - Акцент1 2" xfId="20" xr:uid="{00000000-0005-0000-0000-000006000000}"/>
    <cellStyle name="40% - Акцент2 2" xfId="21" xr:uid="{00000000-0005-0000-0000-000007000000}"/>
    <cellStyle name="40% - Акцент3 2" xfId="22" xr:uid="{00000000-0005-0000-0000-000008000000}"/>
    <cellStyle name="40% - Акцент4 2" xfId="23" xr:uid="{00000000-0005-0000-0000-000009000000}"/>
    <cellStyle name="40% - Акцент5 2" xfId="24" xr:uid="{00000000-0005-0000-0000-00000A000000}"/>
    <cellStyle name="40% - Акцент6 2" xfId="25" xr:uid="{00000000-0005-0000-0000-00000B000000}"/>
    <cellStyle name="60% - Акцент1 2" xfId="26" xr:uid="{00000000-0005-0000-0000-00000C000000}"/>
    <cellStyle name="60% - Акцент2 2" xfId="27" xr:uid="{00000000-0005-0000-0000-00000D000000}"/>
    <cellStyle name="60% - Акцент3 2" xfId="28" xr:uid="{00000000-0005-0000-0000-00000E000000}"/>
    <cellStyle name="60% - Акцент4 2" xfId="29" xr:uid="{00000000-0005-0000-0000-00000F000000}"/>
    <cellStyle name="60% - Акцент5 2" xfId="30" xr:uid="{00000000-0005-0000-0000-000010000000}"/>
    <cellStyle name="60% - Акцент6 2" xfId="31" xr:uid="{00000000-0005-0000-0000-000011000000}"/>
    <cellStyle name="Euro" xfId="68" xr:uid="{00000000-0005-0000-0000-000012000000}"/>
    <cellStyle name="Акцент1 2" xfId="32" xr:uid="{00000000-0005-0000-0000-000013000000}"/>
    <cellStyle name="Акцент2 2" xfId="33" xr:uid="{00000000-0005-0000-0000-000014000000}"/>
    <cellStyle name="Акцент3 2" xfId="34" xr:uid="{00000000-0005-0000-0000-000015000000}"/>
    <cellStyle name="Акцент4 2" xfId="35" xr:uid="{00000000-0005-0000-0000-000016000000}"/>
    <cellStyle name="Акцент5 2" xfId="36" xr:uid="{00000000-0005-0000-0000-000017000000}"/>
    <cellStyle name="Акцент6 2" xfId="37" xr:uid="{00000000-0005-0000-0000-000018000000}"/>
    <cellStyle name="Ввод  2" xfId="38" xr:uid="{00000000-0005-0000-0000-000019000000}"/>
    <cellStyle name="Вывод 2" xfId="39" xr:uid="{00000000-0005-0000-0000-00001A000000}"/>
    <cellStyle name="Вычисление 2" xfId="40" xr:uid="{00000000-0005-0000-0000-00001B000000}"/>
    <cellStyle name="Заголовок 1 2" xfId="41" xr:uid="{00000000-0005-0000-0000-00001C000000}"/>
    <cellStyle name="Заголовок 2 2" xfId="42" xr:uid="{00000000-0005-0000-0000-00001D000000}"/>
    <cellStyle name="Заголовок 3 2" xfId="43" xr:uid="{00000000-0005-0000-0000-00001E000000}"/>
    <cellStyle name="Заголовок 4 2" xfId="44" xr:uid="{00000000-0005-0000-0000-00001F000000}"/>
    <cellStyle name="Итог 2" xfId="45" xr:uid="{00000000-0005-0000-0000-000020000000}"/>
    <cellStyle name="Контрольная ячейка 2" xfId="46" xr:uid="{00000000-0005-0000-0000-000021000000}"/>
    <cellStyle name="Название 2" xfId="47" xr:uid="{00000000-0005-0000-0000-000022000000}"/>
    <cellStyle name="Нейтральный 2" xfId="48" xr:uid="{00000000-0005-0000-0000-000023000000}"/>
    <cellStyle name="Обычный" xfId="0" builtinId="0"/>
    <cellStyle name="Обычный 2" xfId="2" xr:uid="{00000000-0005-0000-0000-000025000000}"/>
    <cellStyle name="Обычный 2 2" xfId="4" xr:uid="{00000000-0005-0000-0000-000026000000}"/>
    <cellStyle name="Обычный 2 2 2" xfId="64" xr:uid="{00000000-0005-0000-0000-000027000000}"/>
    <cellStyle name="Обычный 2 3" xfId="5" xr:uid="{00000000-0005-0000-0000-000028000000}"/>
    <cellStyle name="Обычный 2 4" xfId="9" xr:uid="{00000000-0005-0000-0000-000029000000}"/>
    <cellStyle name="Обычный 2 5" xfId="10" xr:uid="{00000000-0005-0000-0000-00002A000000}"/>
    <cellStyle name="Обычный 2_11 - Акт на возврат кабеля-БРАК_2018" xfId="69" xr:uid="{00000000-0005-0000-0000-00002B000000}"/>
    <cellStyle name="Обычный 3" xfId="3" xr:uid="{00000000-0005-0000-0000-00002C000000}"/>
    <cellStyle name="Обычный 3 2" xfId="49" xr:uid="{00000000-0005-0000-0000-00002D000000}"/>
    <cellStyle name="Обычный 3 2 2" xfId="71" xr:uid="{00000000-0005-0000-0000-00002E000000}"/>
    <cellStyle name="Обычный 3 2 3" xfId="72" xr:uid="{00000000-0005-0000-0000-00002F000000}"/>
    <cellStyle name="Обычный 3 2 4" xfId="11" xr:uid="{00000000-0005-0000-0000-000030000000}"/>
    <cellStyle name="Обычный 3 2 4 2" xfId="74" xr:uid="{00000000-0005-0000-0000-000031000000}"/>
    <cellStyle name="Обычный 3 2 4 3" xfId="75" xr:uid="{00000000-0005-0000-0000-000032000000}"/>
    <cellStyle name="Обычный 3 2 4 3 2" xfId="76" xr:uid="{00000000-0005-0000-0000-000033000000}"/>
    <cellStyle name="Обычный 3 2 4 3 3" xfId="77" xr:uid="{00000000-0005-0000-0000-000034000000}"/>
    <cellStyle name="Обычный 3 2 4 4" xfId="73" xr:uid="{00000000-0005-0000-0000-000035000000}"/>
    <cellStyle name="Обычный 3 2 5" xfId="60" xr:uid="{00000000-0005-0000-0000-000036000000}"/>
    <cellStyle name="Обычный 3 2 6" xfId="67" xr:uid="{00000000-0005-0000-0000-000037000000}"/>
    <cellStyle name="Обычный 3 3" xfId="70" xr:uid="{00000000-0005-0000-0000-000038000000}"/>
    <cellStyle name="Обычный 3 5" xfId="65" xr:uid="{00000000-0005-0000-0000-000039000000}"/>
    <cellStyle name="Обычный 3 5 2" xfId="98" xr:uid="{00000000-0005-0000-0000-00003A000000}"/>
    <cellStyle name="Обычный 4" xfId="6" xr:uid="{00000000-0005-0000-0000-00003B000000}"/>
    <cellStyle name="Обычный 4 2" xfId="50" xr:uid="{00000000-0005-0000-0000-00003C000000}"/>
    <cellStyle name="Обычный 4 2 2" xfId="79" xr:uid="{00000000-0005-0000-0000-00003D000000}"/>
    <cellStyle name="Обычный 4 3" xfId="78" xr:uid="{00000000-0005-0000-0000-00003E000000}"/>
    <cellStyle name="Обычный 5" xfId="7" xr:uid="{00000000-0005-0000-0000-00003F000000}"/>
    <cellStyle name="Обычный 6" xfId="8" xr:uid="{00000000-0005-0000-0000-000040000000}"/>
    <cellStyle name="Обычный 6 2" xfId="51" xr:uid="{00000000-0005-0000-0000-000041000000}"/>
    <cellStyle name="Обычный 6 2 2" xfId="13" xr:uid="{00000000-0005-0000-0000-000042000000}"/>
    <cellStyle name="Обычный 6 2 2 2" xfId="83" xr:uid="{00000000-0005-0000-0000-000043000000}"/>
    <cellStyle name="Обычный 6 2 2 3" xfId="84" xr:uid="{00000000-0005-0000-0000-000044000000}"/>
    <cellStyle name="Обычный 6 2 2 4" xfId="62" xr:uid="{00000000-0005-0000-0000-000045000000}"/>
    <cellStyle name="Обычный 6 2 2 4 2" xfId="61" xr:uid="{00000000-0005-0000-0000-000046000000}"/>
    <cellStyle name="Обычный 6 2 2 4 2 2" xfId="99" xr:uid="{00000000-0005-0000-0000-000047000000}"/>
    <cellStyle name="Обычный 6 2 2 4 2 3" xfId="66" xr:uid="{00000000-0005-0000-0000-000048000000}"/>
    <cellStyle name="Обычный 6 2 2 4 3" xfId="86" xr:uid="{00000000-0005-0000-0000-000049000000}"/>
    <cellStyle name="Обычный 6 2 2 4 3 2" xfId="63" xr:uid="{00000000-0005-0000-0000-00004A000000}"/>
    <cellStyle name="Обычный 6 2 2 4 3 2 2" xfId="97" xr:uid="{00000000-0005-0000-0000-00004B000000}"/>
    <cellStyle name="Обычный 6 2 2 4 4" xfId="85" xr:uid="{00000000-0005-0000-0000-00004C000000}"/>
    <cellStyle name="Обычный 6 2 2 5" xfId="82" xr:uid="{00000000-0005-0000-0000-00004D000000}"/>
    <cellStyle name="Обычный 6 2 3" xfId="81" xr:uid="{00000000-0005-0000-0000-00004E000000}"/>
    <cellStyle name="Обычный 6 2_10 - Акт сверки" xfId="87" xr:uid="{00000000-0005-0000-0000-00004F000000}"/>
    <cellStyle name="Обычный 6 3" xfId="80" xr:uid="{00000000-0005-0000-0000-000050000000}"/>
    <cellStyle name="Обычный 7" xfId="52" xr:uid="{00000000-0005-0000-0000-000051000000}"/>
    <cellStyle name="Обычный 7 2" xfId="89" xr:uid="{00000000-0005-0000-0000-000052000000}"/>
    <cellStyle name="Обычный 7 3" xfId="88" xr:uid="{00000000-0005-0000-0000-000053000000}"/>
    <cellStyle name="Обычный 8" xfId="90" xr:uid="{00000000-0005-0000-0000-000054000000}"/>
    <cellStyle name="Обычный 9" xfId="91" xr:uid="{00000000-0005-0000-0000-000055000000}"/>
    <cellStyle name="Обычный 9 2" xfId="92" xr:uid="{00000000-0005-0000-0000-000056000000}"/>
    <cellStyle name="Плохой 2" xfId="53" xr:uid="{00000000-0005-0000-0000-000057000000}"/>
    <cellStyle name="Пояснение 2" xfId="54" xr:uid="{00000000-0005-0000-0000-000058000000}"/>
    <cellStyle name="Примечание 2" xfId="55" xr:uid="{00000000-0005-0000-0000-000059000000}"/>
    <cellStyle name="Примечание 2 2" xfId="93" xr:uid="{00000000-0005-0000-0000-00005A000000}"/>
    <cellStyle name="Связанная ячейка 2" xfId="56" xr:uid="{00000000-0005-0000-0000-00005B000000}"/>
    <cellStyle name="Стиль 1" xfId="1" xr:uid="{00000000-0005-0000-0000-00005C000000}"/>
    <cellStyle name="Текст предупреждения 2" xfId="57" xr:uid="{00000000-0005-0000-0000-00005D000000}"/>
    <cellStyle name="Финансовый 2" xfId="12" xr:uid="{00000000-0005-0000-0000-00005E000000}"/>
    <cellStyle name="Финансовый 3" xfId="58" xr:uid="{00000000-0005-0000-0000-00005F000000}"/>
    <cellStyle name="Финансовый 3 2" xfId="95" xr:uid="{00000000-0005-0000-0000-000060000000}"/>
    <cellStyle name="Финансовый 3 3" xfId="94" xr:uid="{00000000-0005-0000-0000-000061000000}"/>
    <cellStyle name="Финансовый 4" xfId="96" xr:uid="{00000000-0005-0000-0000-000062000000}"/>
    <cellStyle name="Хороший 2" xfId="59" xr:uid="{00000000-0005-0000-0000-00006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4"/>
  <sheetViews>
    <sheetView tabSelected="1" zoomScaleNormal="100" zoomScaleSheetLayoutView="80" workbookViewId="0">
      <selection activeCell="B6" sqref="B6:J6"/>
    </sheetView>
  </sheetViews>
  <sheetFormatPr defaultColWidth="9.1796875" defaultRowHeight="15.5" x14ac:dyDescent="0.35"/>
  <cols>
    <col min="1" max="1" width="1.81640625" style="2" customWidth="1"/>
    <col min="2" max="2" width="36.1796875" style="29" customWidth="1"/>
    <col min="3" max="3" width="19.26953125" style="1" customWidth="1"/>
    <col min="4" max="4" width="7.1796875" style="1" customWidth="1"/>
    <col min="5" max="5" width="21.7265625" style="1" customWidth="1"/>
    <col min="6" max="6" width="15" style="9" customWidth="1"/>
    <col min="7" max="7" width="27" style="9" customWidth="1"/>
    <col min="8" max="8" width="22.26953125" style="25" customWidth="1"/>
    <col min="9" max="9" width="17.1796875" style="6" customWidth="1"/>
    <col min="10" max="10" width="15.81640625" style="11" customWidth="1"/>
    <col min="11" max="11" width="12.26953125" style="2" bestFit="1" customWidth="1"/>
    <col min="12" max="16384" width="9.1796875" style="2"/>
  </cols>
  <sheetData>
    <row r="1" spans="2:10" s="14" customFormat="1" ht="16.5" x14ac:dyDescent="0.35">
      <c r="B1" s="28"/>
      <c r="C1" s="15"/>
      <c r="D1" s="15"/>
      <c r="E1" s="15"/>
      <c r="F1" s="16"/>
      <c r="G1" s="16"/>
      <c r="H1" s="21"/>
      <c r="I1" s="84" t="s">
        <v>34</v>
      </c>
      <c r="J1" s="84"/>
    </row>
    <row r="2" spans="2:10" x14ac:dyDescent="0.35">
      <c r="F2" s="4"/>
      <c r="G2" s="4"/>
      <c r="H2" s="22"/>
      <c r="I2" s="3"/>
      <c r="J2" s="23"/>
    </row>
    <row r="3" spans="2:10" ht="44.25" customHeight="1" x14ac:dyDescent="0.35">
      <c r="B3" s="85" t="s">
        <v>71</v>
      </c>
      <c r="C3" s="85"/>
      <c r="D3" s="85"/>
      <c r="E3" s="85"/>
      <c r="F3" s="85"/>
      <c r="G3" s="85"/>
      <c r="H3" s="85"/>
      <c r="I3" s="85"/>
      <c r="J3" s="85"/>
    </row>
    <row r="4" spans="2:10" ht="11.25" customHeight="1" x14ac:dyDescent="0.35">
      <c r="B4" s="10"/>
      <c r="C4" s="7"/>
      <c r="D4" s="7"/>
      <c r="E4" s="7"/>
      <c r="F4" s="8"/>
      <c r="G4" s="8"/>
      <c r="H4" s="24"/>
      <c r="I4" s="8"/>
      <c r="J4" s="10"/>
    </row>
    <row r="5" spans="2:10" s="18" customFormat="1" ht="75" customHeight="1" x14ac:dyDescent="0.35">
      <c r="B5" s="30" t="s">
        <v>15</v>
      </c>
      <c r="C5" s="19" t="s">
        <v>38</v>
      </c>
      <c r="D5" s="19" t="s">
        <v>31</v>
      </c>
      <c r="E5" s="19" t="s">
        <v>43</v>
      </c>
      <c r="F5" s="19" t="s">
        <v>33</v>
      </c>
      <c r="G5" s="19" t="s">
        <v>36</v>
      </c>
      <c r="H5" s="20" t="s">
        <v>40</v>
      </c>
      <c r="I5" s="19" t="s">
        <v>39</v>
      </c>
      <c r="J5" s="19" t="s">
        <v>35</v>
      </c>
    </row>
    <row r="6" spans="2:10" s="14" customFormat="1" ht="27.75" customHeight="1" x14ac:dyDescent="0.35">
      <c r="B6" s="86" t="s">
        <v>2</v>
      </c>
      <c r="C6" s="86"/>
      <c r="D6" s="86"/>
      <c r="E6" s="86"/>
      <c r="F6" s="86"/>
      <c r="G6" s="86"/>
      <c r="H6" s="86"/>
      <c r="I6" s="86"/>
      <c r="J6" s="86"/>
    </row>
    <row r="7" spans="2:10" s="32" customFormat="1" ht="16.5" x14ac:dyDescent="0.35">
      <c r="B7" s="38" t="s">
        <v>30</v>
      </c>
      <c r="C7" s="35" t="s">
        <v>0</v>
      </c>
      <c r="D7" s="38" t="s">
        <v>32</v>
      </c>
      <c r="E7" s="50" t="s">
        <v>52</v>
      </c>
      <c r="F7" s="36">
        <v>9</v>
      </c>
      <c r="G7" s="37">
        <v>4555</v>
      </c>
      <c r="H7" s="38"/>
      <c r="I7" s="51">
        <v>1.593</v>
      </c>
      <c r="J7" s="52">
        <f>I7*F7</f>
        <v>14.337</v>
      </c>
    </row>
    <row r="8" spans="2:10" s="32" customFormat="1" ht="16.5" x14ac:dyDescent="0.35">
      <c r="B8" s="38" t="s">
        <v>30</v>
      </c>
      <c r="C8" s="35" t="s">
        <v>0</v>
      </c>
      <c r="D8" s="38" t="s">
        <v>32</v>
      </c>
      <c r="E8" s="50" t="s">
        <v>52</v>
      </c>
      <c r="F8" s="36">
        <v>50</v>
      </c>
      <c r="G8" s="37">
        <v>4555</v>
      </c>
      <c r="H8" s="38"/>
      <c r="I8" s="51">
        <v>1.593</v>
      </c>
      <c r="J8" s="52">
        <f t="shared" ref="J8:J30" si="0">I8*F8</f>
        <v>79.650000000000006</v>
      </c>
    </row>
    <row r="9" spans="2:10" s="32" customFormat="1" ht="16.5" x14ac:dyDescent="0.35">
      <c r="B9" s="38" t="s">
        <v>29</v>
      </c>
      <c r="C9" s="35" t="s">
        <v>0</v>
      </c>
      <c r="D9" s="38" t="s">
        <v>32</v>
      </c>
      <c r="E9" s="50" t="s">
        <v>51</v>
      </c>
      <c r="F9" s="36">
        <v>240</v>
      </c>
      <c r="G9" s="37">
        <v>4555</v>
      </c>
      <c r="H9" s="38"/>
      <c r="I9" s="51">
        <v>1.593</v>
      </c>
      <c r="J9" s="52">
        <f t="shared" si="0"/>
        <v>382.32</v>
      </c>
    </row>
    <row r="10" spans="2:10" s="32" customFormat="1" ht="16.5" x14ac:dyDescent="0.35">
      <c r="B10" s="38" t="s">
        <v>30</v>
      </c>
      <c r="C10" s="35" t="s">
        <v>0</v>
      </c>
      <c r="D10" s="38" t="s">
        <v>32</v>
      </c>
      <c r="E10" s="50" t="s">
        <v>52</v>
      </c>
      <c r="F10" s="36">
        <v>45</v>
      </c>
      <c r="G10" s="37">
        <v>4555</v>
      </c>
      <c r="H10" s="38"/>
      <c r="I10" s="51">
        <v>1.593</v>
      </c>
      <c r="J10" s="52">
        <f t="shared" si="0"/>
        <v>71.685000000000002</v>
      </c>
    </row>
    <row r="11" spans="2:10" s="32" customFormat="1" ht="16.5" x14ac:dyDescent="0.35">
      <c r="B11" s="38" t="s">
        <v>69</v>
      </c>
      <c r="C11" s="35" t="s">
        <v>0</v>
      </c>
      <c r="D11" s="38" t="s">
        <v>32</v>
      </c>
      <c r="E11" s="50" t="s">
        <v>77</v>
      </c>
      <c r="F11" s="36">
        <v>1</v>
      </c>
      <c r="G11" s="37">
        <v>4555</v>
      </c>
      <c r="H11" s="38"/>
      <c r="I11" s="51">
        <v>1.8660000000000001</v>
      </c>
      <c r="J11" s="52">
        <f t="shared" si="0"/>
        <v>1.8660000000000001</v>
      </c>
    </row>
    <row r="12" spans="2:10" s="32" customFormat="1" ht="16.5" x14ac:dyDescent="0.35">
      <c r="B12" s="38" t="s">
        <v>29</v>
      </c>
      <c r="C12" s="35" t="s">
        <v>0</v>
      </c>
      <c r="D12" s="38" t="s">
        <v>32</v>
      </c>
      <c r="E12" s="50" t="s">
        <v>51</v>
      </c>
      <c r="F12" s="36">
        <v>50</v>
      </c>
      <c r="G12" s="37">
        <v>4555</v>
      </c>
      <c r="H12" s="38"/>
      <c r="I12" s="51">
        <v>1.593</v>
      </c>
      <c r="J12" s="52">
        <f t="shared" si="0"/>
        <v>79.650000000000006</v>
      </c>
    </row>
    <row r="13" spans="2:10" s="32" customFormat="1" ht="16.5" x14ac:dyDescent="0.35">
      <c r="B13" s="38" t="s">
        <v>9</v>
      </c>
      <c r="C13" s="35" t="s">
        <v>0</v>
      </c>
      <c r="D13" s="38" t="s">
        <v>32</v>
      </c>
      <c r="E13" s="50" t="s">
        <v>51</v>
      </c>
      <c r="F13" s="36">
        <v>200</v>
      </c>
      <c r="G13" s="37">
        <v>4555</v>
      </c>
      <c r="H13" s="38"/>
      <c r="I13" s="51">
        <v>1.593</v>
      </c>
      <c r="J13" s="52">
        <f t="shared" si="0"/>
        <v>318.60000000000002</v>
      </c>
    </row>
    <row r="14" spans="2:10" s="32" customFormat="1" ht="16.5" x14ac:dyDescent="0.35">
      <c r="B14" s="38" t="s">
        <v>30</v>
      </c>
      <c r="C14" s="35" t="s">
        <v>0</v>
      </c>
      <c r="D14" s="38" t="s">
        <v>32</v>
      </c>
      <c r="E14" s="50" t="s">
        <v>52</v>
      </c>
      <c r="F14" s="36">
        <v>50</v>
      </c>
      <c r="G14" s="37">
        <v>4555</v>
      </c>
      <c r="H14" s="38"/>
      <c r="I14" s="51">
        <v>1.593</v>
      </c>
      <c r="J14" s="52">
        <f t="shared" si="0"/>
        <v>79.650000000000006</v>
      </c>
    </row>
    <row r="15" spans="2:10" s="32" customFormat="1" ht="16.5" x14ac:dyDescent="0.35">
      <c r="B15" s="38" t="s">
        <v>28</v>
      </c>
      <c r="C15" s="35" t="s">
        <v>0</v>
      </c>
      <c r="D15" s="38" t="s">
        <v>32</v>
      </c>
      <c r="E15" s="50" t="s">
        <v>53</v>
      </c>
      <c r="F15" s="36">
        <v>199</v>
      </c>
      <c r="G15" s="37">
        <v>4555</v>
      </c>
      <c r="H15" s="38"/>
      <c r="I15" s="51">
        <v>1.593</v>
      </c>
      <c r="J15" s="52">
        <f t="shared" si="0"/>
        <v>317.00700000000001</v>
      </c>
    </row>
    <row r="16" spans="2:10" s="32" customFormat="1" ht="16.5" x14ac:dyDescent="0.35">
      <c r="B16" s="38" t="s">
        <v>9</v>
      </c>
      <c r="C16" s="35" t="s">
        <v>0</v>
      </c>
      <c r="D16" s="38" t="s">
        <v>32</v>
      </c>
      <c r="E16" s="50" t="s">
        <v>51</v>
      </c>
      <c r="F16" s="36">
        <v>175</v>
      </c>
      <c r="G16" s="37">
        <v>4555</v>
      </c>
      <c r="H16" s="38"/>
      <c r="I16" s="51">
        <v>1.593</v>
      </c>
      <c r="J16" s="52">
        <f t="shared" si="0"/>
        <v>278.77499999999998</v>
      </c>
    </row>
    <row r="17" spans="2:10" s="32" customFormat="1" ht="16.5" x14ac:dyDescent="0.35">
      <c r="B17" s="38" t="s">
        <v>30</v>
      </c>
      <c r="C17" s="35" t="s">
        <v>0</v>
      </c>
      <c r="D17" s="38" t="s">
        <v>32</v>
      </c>
      <c r="E17" s="50" t="s">
        <v>52</v>
      </c>
      <c r="F17" s="36">
        <v>45</v>
      </c>
      <c r="G17" s="37">
        <v>4555</v>
      </c>
      <c r="H17" s="38"/>
      <c r="I17" s="51">
        <v>1.593</v>
      </c>
      <c r="J17" s="52">
        <f t="shared" si="0"/>
        <v>71.685000000000002</v>
      </c>
    </row>
    <row r="18" spans="2:10" s="32" customFormat="1" ht="16.5" x14ac:dyDescent="0.35">
      <c r="B18" s="38" t="s">
        <v>62</v>
      </c>
      <c r="C18" s="35" t="s">
        <v>0</v>
      </c>
      <c r="D18" s="38" t="s">
        <v>32</v>
      </c>
      <c r="E18" s="50" t="s">
        <v>54</v>
      </c>
      <c r="F18" s="36">
        <v>263</v>
      </c>
      <c r="G18" s="37">
        <v>4555</v>
      </c>
      <c r="H18" s="38"/>
      <c r="I18" s="51">
        <v>1.593</v>
      </c>
      <c r="J18" s="52">
        <f t="shared" si="0"/>
        <v>418.959</v>
      </c>
    </row>
    <row r="19" spans="2:10" s="32" customFormat="1" ht="16.5" x14ac:dyDescent="0.35">
      <c r="B19" s="38" t="s">
        <v>30</v>
      </c>
      <c r="C19" s="35" t="s">
        <v>0</v>
      </c>
      <c r="D19" s="38" t="s">
        <v>32</v>
      </c>
      <c r="E19" s="50" t="s">
        <v>52</v>
      </c>
      <c r="F19" s="36">
        <v>45</v>
      </c>
      <c r="G19" s="37">
        <v>4555</v>
      </c>
      <c r="H19" s="38"/>
      <c r="I19" s="51">
        <v>1.593</v>
      </c>
      <c r="J19" s="52">
        <f t="shared" si="0"/>
        <v>71.685000000000002</v>
      </c>
    </row>
    <row r="20" spans="2:10" s="32" customFormat="1" ht="16.5" x14ac:dyDescent="0.35">
      <c r="B20" s="38" t="s">
        <v>9</v>
      </c>
      <c r="C20" s="35" t="s">
        <v>0</v>
      </c>
      <c r="D20" s="38" t="s">
        <v>32</v>
      </c>
      <c r="E20" s="50" t="s">
        <v>51</v>
      </c>
      <c r="F20" s="36">
        <v>201</v>
      </c>
      <c r="G20" s="37">
        <v>4555</v>
      </c>
      <c r="H20" s="38"/>
      <c r="I20" s="51">
        <v>1.593</v>
      </c>
      <c r="J20" s="52">
        <f t="shared" si="0"/>
        <v>320.19299999999998</v>
      </c>
    </row>
    <row r="21" spans="2:10" s="32" customFormat="1" ht="16.5" x14ac:dyDescent="0.35">
      <c r="B21" s="38" t="s">
        <v>30</v>
      </c>
      <c r="C21" s="35" t="s">
        <v>0</v>
      </c>
      <c r="D21" s="38" t="s">
        <v>32</v>
      </c>
      <c r="E21" s="50" t="s">
        <v>52</v>
      </c>
      <c r="F21" s="36">
        <v>45</v>
      </c>
      <c r="G21" s="37">
        <v>4555</v>
      </c>
      <c r="H21" s="38"/>
      <c r="I21" s="51">
        <v>1.593</v>
      </c>
      <c r="J21" s="52">
        <f t="shared" si="0"/>
        <v>71.685000000000002</v>
      </c>
    </row>
    <row r="22" spans="2:10" s="32" customFormat="1" ht="16.5" x14ac:dyDescent="0.35">
      <c r="B22" s="38" t="s">
        <v>62</v>
      </c>
      <c r="C22" s="35" t="s">
        <v>0</v>
      </c>
      <c r="D22" s="38" t="s">
        <v>32</v>
      </c>
      <c r="E22" s="50" t="s">
        <v>54</v>
      </c>
      <c r="F22" s="36">
        <v>1</v>
      </c>
      <c r="G22" s="37">
        <v>4555</v>
      </c>
      <c r="H22" s="38"/>
      <c r="I22" s="51">
        <v>1.593</v>
      </c>
      <c r="J22" s="52">
        <f t="shared" si="0"/>
        <v>1.593</v>
      </c>
    </row>
    <row r="23" spans="2:10" s="32" customFormat="1" ht="16.5" x14ac:dyDescent="0.35">
      <c r="B23" s="38" t="s">
        <v>30</v>
      </c>
      <c r="C23" s="35" t="s">
        <v>0</v>
      </c>
      <c r="D23" s="38" t="s">
        <v>32</v>
      </c>
      <c r="E23" s="50" t="s">
        <v>52</v>
      </c>
      <c r="F23" s="36">
        <v>45</v>
      </c>
      <c r="G23" s="37">
        <v>4555</v>
      </c>
      <c r="H23" s="38"/>
      <c r="I23" s="51">
        <v>1.593</v>
      </c>
      <c r="J23" s="52">
        <f t="shared" si="0"/>
        <v>71.685000000000002</v>
      </c>
    </row>
    <row r="24" spans="2:10" s="32" customFormat="1" ht="16.5" x14ac:dyDescent="0.35">
      <c r="B24" s="38" t="s">
        <v>9</v>
      </c>
      <c r="C24" s="35" t="s">
        <v>0</v>
      </c>
      <c r="D24" s="38" t="s">
        <v>32</v>
      </c>
      <c r="E24" s="50" t="s">
        <v>51</v>
      </c>
      <c r="F24" s="36">
        <v>50</v>
      </c>
      <c r="G24" s="37">
        <v>4555</v>
      </c>
      <c r="H24" s="38"/>
      <c r="I24" s="51">
        <v>1.593</v>
      </c>
      <c r="J24" s="52">
        <f t="shared" si="0"/>
        <v>79.650000000000006</v>
      </c>
    </row>
    <row r="25" spans="2:10" s="32" customFormat="1" ht="16.5" x14ac:dyDescent="0.35">
      <c r="B25" s="38" t="s">
        <v>62</v>
      </c>
      <c r="C25" s="35" t="s">
        <v>0</v>
      </c>
      <c r="D25" s="38" t="s">
        <v>32</v>
      </c>
      <c r="E25" s="50" t="s">
        <v>54</v>
      </c>
      <c r="F25" s="36">
        <v>1</v>
      </c>
      <c r="G25" s="37">
        <v>4555</v>
      </c>
      <c r="H25" s="38"/>
      <c r="I25" s="51">
        <v>1.593</v>
      </c>
      <c r="J25" s="52">
        <f t="shared" si="0"/>
        <v>1.593</v>
      </c>
    </row>
    <row r="26" spans="2:10" s="32" customFormat="1" ht="16.5" x14ac:dyDescent="0.35">
      <c r="B26" s="38" t="s">
        <v>30</v>
      </c>
      <c r="C26" s="35" t="s">
        <v>0</v>
      </c>
      <c r="D26" s="38" t="s">
        <v>32</v>
      </c>
      <c r="E26" s="50" t="s">
        <v>52</v>
      </c>
      <c r="F26" s="36">
        <v>50</v>
      </c>
      <c r="G26" s="37">
        <v>4555</v>
      </c>
      <c r="H26" s="38"/>
      <c r="I26" s="51">
        <v>1.593</v>
      </c>
      <c r="J26" s="52">
        <f t="shared" si="0"/>
        <v>79.650000000000006</v>
      </c>
    </row>
    <row r="27" spans="2:10" s="32" customFormat="1" ht="16.5" x14ac:dyDescent="0.35">
      <c r="B27" s="38" t="s">
        <v>28</v>
      </c>
      <c r="C27" s="35" t="s">
        <v>0</v>
      </c>
      <c r="D27" s="38" t="s">
        <v>32</v>
      </c>
      <c r="E27" s="50" t="s">
        <v>53</v>
      </c>
      <c r="F27" s="36">
        <v>50</v>
      </c>
      <c r="G27" s="37">
        <v>4555</v>
      </c>
      <c r="H27" s="38"/>
      <c r="I27" s="51">
        <v>1.593</v>
      </c>
      <c r="J27" s="52">
        <f t="shared" si="0"/>
        <v>79.650000000000006</v>
      </c>
    </row>
    <row r="28" spans="2:10" s="32" customFormat="1" ht="16.5" x14ac:dyDescent="0.35">
      <c r="B28" s="38" t="s">
        <v>9</v>
      </c>
      <c r="C28" s="35" t="s">
        <v>0</v>
      </c>
      <c r="D28" s="38" t="s">
        <v>32</v>
      </c>
      <c r="E28" s="50" t="s">
        <v>51</v>
      </c>
      <c r="F28" s="36">
        <v>287</v>
      </c>
      <c r="G28" s="37">
        <v>4555</v>
      </c>
      <c r="H28" s="38"/>
      <c r="I28" s="51">
        <v>1.593</v>
      </c>
      <c r="J28" s="52">
        <f t="shared" si="0"/>
        <v>457.19099999999997</v>
      </c>
    </row>
    <row r="29" spans="2:10" s="32" customFormat="1" ht="16.5" x14ac:dyDescent="0.35">
      <c r="B29" s="38" t="s">
        <v>30</v>
      </c>
      <c r="C29" s="35" t="s">
        <v>0</v>
      </c>
      <c r="D29" s="38" t="s">
        <v>32</v>
      </c>
      <c r="E29" s="50" t="s">
        <v>52</v>
      </c>
      <c r="F29" s="36">
        <v>45</v>
      </c>
      <c r="G29" s="37">
        <v>4555</v>
      </c>
      <c r="H29" s="38"/>
      <c r="I29" s="51">
        <v>1.593</v>
      </c>
      <c r="J29" s="52">
        <f t="shared" si="0"/>
        <v>71.685000000000002</v>
      </c>
    </row>
    <row r="30" spans="2:10" s="32" customFormat="1" ht="16.5" x14ac:dyDescent="0.35">
      <c r="B30" s="38" t="s">
        <v>30</v>
      </c>
      <c r="C30" s="35" t="s">
        <v>0</v>
      </c>
      <c r="D30" s="38" t="s">
        <v>32</v>
      </c>
      <c r="E30" s="50" t="s">
        <v>52</v>
      </c>
      <c r="F30" s="36">
        <v>50</v>
      </c>
      <c r="G30" s="37">
        <v>4555</v>
      </c>
      <c r="H30" s="38"/>
      <c r="I30" s="51">
        <v>1.593</v>
      </c>
      <c r="J30" s="52">
        <f t="shared" si="0"/>
        <v>79.650000000000006</v>
      </c>
    </row>
    <row r="31" spans="2:10" s="12" customFormat="1" ht="16.5" x14ac:dyDescent="0.35">
      <c r="B31" s="53"/>
      <c r="C31" s="53"/>
      <c r="D31" s="53"/>
      <c r="E31" s="53"/>
      <c r="F31" s="54">
        <f>SUM(F7:F30)</f>
        <v>2197</v>
      </c>
      <c r="G31" s="55" t="s">
        <v>16</v>
      </c>
      <c r="H31" s="56">
        <v>238</v>
      </c>
      <c r="I31" s="55" t="s">
        <v>1</v>
      </c>
      <c r="J31" s="57">
        <f>SUM(J7:J29)</f>
        <v>3420.4439999999995</v>
      </c>
    </row>
    <row r="32" spans="2:10" s="32" customFormat="1" ht="16.5" x14ac:dyDescent="0.35">
      <c r="B32" s="38" t="s">
        <v>4</v>
      </c>
      <c r="C32" s="35" t="s">
        <v>0</v>
      </c>
      <c r="D32" s="38" t="s">
        <v>32</v>
      </c>
      <c r="E32" s="50" t="s">
        <v>44</v>
      </c>
      <c r="F32" s="36">
        <v>73</v>
      </c>
      <c r="G32" s="37">
        <v>25023</v>
      </c>
      <c r="H32" s="51"/>
      <c r="I32" s="51">
        <v>1.0940000000000001</v>
      </c>
      <c r="J32" s="52">
        <f>I32*F32</f>
        <v>79.862000000000009</v>
      </c>
    </row>
    <row r="33" spans="2:10" s="32" customFormat="1" ht="16.5" x14ac:dyDescent="0.35">
      <c r="B33" s="38" t="s">
        <v>7</v>
      </c>
      <c r="C33" s="35" t="s">
        <v>0</v>
      </c>
      <c r="D33" s="38" t="s">
        <v>32</v>
      </c>
      <c r="E33" s="50" t="s">
        <v>46</v>
      </c>
      <c r="F33" s="36">
        <v>1851</v>
      </c>
      <c r="G33" s="37">
        <v>25023</v>
      </c>
      <c r="H33" s="51"/>
      <c r="I33" s="51">
        <v>1.06</v>
      </c>
      <c r="J33" s="52">
        <f t="shared" ref="J33:J41" si="1">I33*F33</f>
        <v>1962.0600000000002</v>
      </c>
    </row>
    <row r="34" spans="2:10" s="32" customFormat="1" ht="16.5" x14ac:dyDescent="0.35">
      <c r="B34" s="38" t="s">
        <v>4</v>
      </c>
      <c r="C34" s="35" t="s">
        <v>82</v>
      </c>
      <c r="D34" s="38" t="s">
        <v>32</v>
      </c>
      <c r="E34" s="50" t="s">
        <v>44</v>
      </c>
      <c r="F34" s="36">
        <v>1</v>
      </c>
      <c r="G34" s="37">
        <v>25023</v>
      </c>
      <c r="H34" s="51"/>
      <c r="I34" s="51">
        <v>1.0940000000000001</v>
      </c>
      <c r="J34" s="52">
        <f t="shared" si="1"/>
        <v>1.0940000000000001</v>
      </c>
    </row>
    <row r="35" spans="2:10" s="32" customFormat="1" ht="16.5" x14ac:dyDescent="0.35">
      <c r="B35" s="38" t="s">
        <v>12</v>
      </c>
      <c r="C35" s="35" t="s">
        <v>0</v>
      </c>
      <c r="D35" s="38" t="s">
        <v>32</v>
      </c>
      <c r="E35" s="50" t="s">
        <v>55</v>
      </c>
      <c r="F35" s="36">
        <v>51</v>
      </c>
      <c r="G35" s="37">
        <v>25023</v>
      </c>
      <c r="H35" s="51"/>
      <c r="I35" s="51">
        <v>1.0229999999999999</v>
      </c>
      <c r="J35" s="52">
        <f t="shared" si="1"/>
        <v>52.172999999999995</v>
      </c>
    </row>
    <row r="36" spans="2:10" s="32" customFormat="1" ht="16.5" x14ac:dyDescent="0.35">
      <c r="B36" s="38" t="s">
        <v>4</v>
      </c>
      <c r="C36" s="35" t="s">
        <v>0</v>
      </c>
      <c r="D36" s="38" t="s">
        <v>32</v>
      </c>
      <c r="E36" s="50" t="s">
        <v>44</v>
      </c>
      <c r="F36" s="36">
        <v>1</v>
      </c>
      <c r="G36" s="37">
        <v>25023</v>
      </c>
      <c r="H36" s="51"/>
      <c r="I36" s="51">
        <v>1.0940000000000001</v>
      </c>
      <c r="J36" s="52">
        <f t="shared" si="1"/>
        <v>1.0940000000000001</v>
      </c>
    </row>
    <row r="37" spans="2:10" s="32" customFormat="1" ht="16.5" x14ac:dyDescent="0.35">
      <c r="B37" s="38" t="s">
        <v>11</v>
      </c>
      <c r="C37" s="35" t="s">
        <v>0</v>
      </c>
      <c r="D37" s="38" t="s">
        <v>32</v>
      </c>
      <c r="E37" s="50" t="s">
        <v>44</v>
      </c>
      <c r="F37" s="36">
        <v>1</v>
      </c>
      <c r="G37" s="37">
        <v>25023</v>
      </c>
      <c r="H37" s="51"/>
      <c r="I37" s="51">
        <v>1.0940000000000001</v>
      </c>
      <c r="J37" s="52">
        <f t="shared" si="1"/>
        <v>1.0940000000000001</v>
      </c>
    </row>
    <row r="38" spans="2:10" s="32" customFormat="1" ht="16.5" x14ac:dyDescent="0.35">
      <c r="B38" s="38" t="s">
        <v>11</v>
      </c>
      <c r="C38" s="35" t="s">
        <v>0</v>
      </c>
      <c r="D38" s="38" t="s">
        <v>32</v>
      </c>
      <c r="E38" s="50" t="s">
        <v>44</v>
      </c>
      <c r="F38" s="36">
        <v>1</v>
      </c>
      <c r="G38" s="37">
        <v>25023</v>
      </c>
      <c r="H38" s="51"/>
      <c r="I38" s="51">
        <v>1.0940000000000001</v>
      </c>
      <c r="J38" s="52">
        <f t="shared" si="1"/>
        <v>1.0940000000000001</v>
      </c>
    </row>
    <row r="39" spans="2:10" s="32" customFormat="1" ht="16.5" x14ac:dyDescent="0.35">
      <c r="B39" s="38" t="s">
        <v>11</v>
      </c>
      <c r="C39" s="35" t="s">
        <v>0</v>
      </c>
      <c r="D39" s="38" t="s">
        <v>32</v>
      </c>
      <c r="E39" s="50" t="s">
        <v>44</v>
      </c>
      <c r="F39" s="36">
        <v>500</v>
      </c>
      <c r="G39" s="37">
        <v>25023</v>
      </c>
      <c r="H39" s="51"/>
      <c r="I39" s="51">
        <v>1.0940000000000001</v>
      </c>
      <c r="J39" s="52">
        <f t="shared" si="1"/>
        <v>547</v>
      </c>
    </row>
    <row r="40" spans="2:10" s="32" customFormat="1" ht="16.5" x14ac:dyDescent="0.35">
      <c r="B40" s="38" t="s">
        <v>14</v>
      </c>
      <c r="C40" s="35" t="s">
        <v>0</v>
      </c>
      <c r="D40" s="38" t="s">
        <v>32</v>
      </c>
      <c r="E40" s="50" t="s">
        <v>56</v>
      </c>
      <c r="F40" s="36">
        <v>502</v>
      </c>
      <c r="G40" s="37">
        <v>25023</v>
      </c>
      <c r="H40" s="51"/>
      <c r="I40" s="51">
        <v>1.0940000000000001</v>
      </c>
      <c r="J40" s="52">
        <f t="shared" si="1"/>
        <v>549.18799999999999</v>
      </c>
    </row>
    <row r="41" spans="2:10" s="32" customFormat="1" ht="16.5" x14ac:dyDescent="0.35">
      <c r="B41" s="38" t="s">
        <v>59</v>
      </c>
      <c r="C41" s="35" t="s">
        <v>0</v>
      </c>
      <c r="D41" s="38" t="s">
        <v>32</v>
      </c>
      <c r="E41" s="50" t="s">
        <v>58</v>
      </c>
      <c r="F41" s="36">
        <v>1</v>
      </c>
      <c r="G41" s="37">
        <v>25023</v>
      </c>
      <c r="H41" s="51"/>
      <c r="I41" s="51">
        <v>1.0940000000000001</v>
      </c>
      <c r="J41" s="52">
        <f t="shared" si="1"/>
        <v>1.0940000000000001</v>
      </c>
    </row>
    <row r="42" spans="2:10" s="14" customFormat="1" ht="16.5" x14ac:dyDescent="0.35">
      <c r="B42" s="53"/>
      <c r="C42" s="53"/>
      <c r="D42" s="53"/>
      <c r="E42" s="53"/>
      <c r="F42" s="54">
        <f>SUM(F32:F41)</f>
        <v>2982</v>
      </c>
      <c r="G42" s="55" t="s">
        <v>17</v>
      </c>
      <c r="H42" s="56">
        <v>238</v>
      </c>
      <c r="I42" s="55" t="s">
        <v>1</v>
      </c>
      <c r="J42" s="58">
        <f>SUM(J32:J40)</f>
        <v>3194.6590000000006</v>
      </c>
    </row>
    <row r="43" spans="2:10" s="32" customFormat="1" ht="16.5" x14ac:dyDescent="0.35">
      <c r="B43" s="38" t="s">
        <v>4</v>
      </c>
      <c r="C43" s="35" t="s">
        <v>0</v>
      </c>
      <c r="D43" s="38" t="s">
        <v>32</v>
      </c>
      <c r="E43" s="50" t="s">
        <v>44</v>
      </c>
      <c r="F43" s="36">
        <v>423</v>
      </c>
      <c r="G43" s="37">
        <v>251075</v>
      </c>
      <c r="H43" s="38"/>
      <c r="I43" s="51">
        <v>1.0940000000000001</v>
      </c>
      <c r="J43" s="52">
        <f>I43*F43</f>
        <v>462.76200000000006</v>
      </c>
    </row>
    <row r="44" spans="2:10" s="32" customFormat="1" ht="16.5" x14ac:dyDescent="0.35">
      <c r="B44" s="38" t="s">
        <v>11</v>
      </c>
      <c r="C44" s="35" t="s">
        <v>0</v>
      </c>
      <c r="D44" s="38" t="s">
        <v>32</v>
      </c>
      <c r="E44" s="50" t="s">
        <v>44</v>
      </c>
      <c r="F44" s="36">
        <v>1549</v>
      </c>
      <c r="G44" s="37">
        <v>251075</v>
      </c>
      <c r="H44" s="38"/>
      <c r="I44" s="51">
        <v>1.0940000000000001</v>
      </c>
      <c r="J44" s="52">
        <f t="shared" ref="J44:J48" si="2">I44*F44</f>
        <v>1694.6060000000002</v>
      </c>
    </row>
    <row r="45" spans="2:10" s="32" customFormat="1" ht="16.5" x14ac:dyDescent="0.35">
      <c r="B45" s="38" t="s">
        <v>4</v>
      </c>
      <c r="C45" s="35" t="s">
        <v>0</v>
      </c>
      <c r="D45" s="38" t="s">
        <v>32</v>
      </c>
      <c r="E45" s="50" t="s">
        <v>44</v>
      </c>
      <c r="F45" s="36">
        <v>135</v>
      </c>
      <c r="G45" s="37">
        <v>251075</v>
      </c>
      <c r="H45" s="38"/>
      <c r="I45" s="51">
        <v>1.0940000000000001</v>
      </c>
      <c r="J45" s="52">
        <f t="shared" si="2"/>
        <v>147.69</v>
      </c>
    </row>
    <row r="46" spans="2:10" s="32" customFormat="1" ht="16.5" x14ac:dyDescent="0.35">
      <c r="B46" s="38" t="s">
        <v>4</v>
      </c>
      <c r="C46" s="35" t="s">
        <v>0</v>
      </c>
      <c r="D46" s="38" t="s">
        <v>32</v>
      </c>
      <c r="E46" s="50" t="s">
        <v>44</v>
      </c>
      <c r="F46" s="36">
        <v>314</v>
      </c>
      <c r="G46" s="37">
        <v>251075</v>
      </c>
      <c r="H46" s="38"/>
      <c r="I46" s="51">
        <v>1.0940000000000001</v>
      </c>
      <c r="J46" s="52">
        <f t="shared" si="2"/>
        <v>343.51600000000002</v>
      </c>
    </row>
    <row r="47" spans="2:10" s="32" customFormat="1" ht="16.5" x14ac:dyDescent="0.35">
      <c r="B47" s="38" t="s">
        <v>4</v>
      </c>
      <c r="C47" s="35" t="s">
        <v>0</v>
      </c>
      <c r="D47" s="38" t="s">
        <v>32</v>
      </c>
      <c r="E47" s="50" t="s">
        <v>44</v>
      </c>
      <c r="F47" s="36">
        <v>605</v>
      </c>
      <c r="G47" s="37">
        <v>251075</v>
      </c>
      <c r="H47" s="38"/>
      <c r="I47" s="51">
        <v>1.0940000000000001</v>
      </c>
      <c r="J47" s="52">
        <f t="shared" si="2"/>
        <v>661.87</v>
      </c>
    </row>
    <row r="48" spans="2:10" s="32" customFormat="1" ht="16.5" x14ac:dyDescent="0.35">
      <c r="B48" s="38" t="s">
        <v>57</v>
      </c>
      <c r="C48" s="35" t="s">
        <v>0</v>
      </c>
      <c r="D48" s="38" t="s">
        <v>32</v>
      </c>
      <c r="E48" s="50" t="s">
        <v>58</v>
      </c>
      <c r="F48" s="36">
        <v>1</v>
      </c>
      <c r="G48" s="37">
        <v>251075</v>
      </c>
      <c r="H48" s="38"/>
      <c r="I48" s="51">
        <v>1.0940000000000001</v>
      </c>
      <c r="J48" s="52">
        <f t="shared" si="2"/>
        <v>1.0940000000000001</v>
      </c>
    </row>
    <row r="49" spans="1:10" s="14" customFormat="1" ht="16.5" x14ac:dyDescent="0.35">
      <c r="B49" s="59"/>
      <c r="C49" s="59"/>
      <c r="D49" s="59"/>
      <c r="E49" s="59"/>
      <c r="F49" s="54">
        <f>SUM(F43:F48)</f>
        <v>3027</v>
      </c>
      <c r="G49" s="55" t="s">
        <v>18</v>
      </c>
      <c r="H49" s="56">
        <v>238</v>
      </c>
      <c r="I49" s="55" t="s">
        <v>1</v>
      </c>
      <c r="J49" s="58">
        <f>SUM(J43:J47)</f>
        <v>3310.4440000000004</v>
      </c>
    </row>
    <row r="50" spans="1:10" s="14" customFormat="1" ht="16.5" x14ac:dyDescent="0.35">
      <c r="B50" s="38" t="s">
        <v>57</v>
      </c>
      <c r="C50" s="35" t="s">
        <v>0</v>
      </c>
      <c r="D50" s="38" t="s">
        <v>32</v>
      </c>
      <c r="E50" s="50" t="s">
        <v>58</v>
      </c>
      <c r="F50" s="36">
        <v>956</v>
      </c>
      <c r="G50" s="37">
        <v>240500</v>
      </c>
      <c r="H50" s="56"/>
      <c r="I50" s="51">
        <v>1.0940000000000001</v>
      </c>
      <c r="J50" s="60">
        <f>I50*F50</f>
        <v>1045.864</v>
      </c>
    </row>
    <row r="51" spans="1:10" s="14" customFormat="1" ht="16.5" x14ac:dyDescent="0.35">
      <c r="B51" s="38" t="s">
        <v>57</v>
      </c>
      <c r="C51" s="35" t="s">
        <v>0</v>
      </c>
      <c r="D51" s="38" t="s">
        <v>32</v>
      </c>
      <c r="E51" s="50" t="s">
        <v>58</v>
      </c>
      <c r="F51" s="36">
        <v>1994</v>
      </c>
      <c r="G51" s="37">
        <v>240500</v>
      </c>
      <c r="H51" s="56"/>
      <c r="I51" s="51">
        <v>1.0940000000000001</v>
      </c>
      <c r="J51" s="60">
        <f t="shared" ref="J51:J52" si="3">I51*F51</f>
        <v>2181.4360000000001</v>
      </c>
    </row>
    <row r="52" spans="1:10" s="14" customFormat="1" ht="16.5" x14ac:dyDescent="0.35">
      <c r="B52" s="38" t="s">
        <v>11</v>
      </c>
      <c r="C52" s="35" t="s">
        <v>0</v>
      </c>
      <c r="D52" s="38" t="s">
        <v>32</v>
      </c>
      <c r="E52" s="50" t="s">
        <v>44</v>
      </c>
      <c r="F52" s="36">
        <v>100</v>
      </c>
      <c r="G52" s="37">
        <v>240500</v>
      </c>
      <c r="H52" s="56"/>
      <c r="I52" s="51">
        <v>1.0940000000000001</v>
      </c>
      <c r="J52" s="60">
        <f t="shared" si="3"/>
        <v>109.4</v>
      </c>
    </row>
    <row r="53" spans="1:10" s="14" customFormat="1" ht="16.5" x14ac:dyDescent="0.35">
      <c r="B53" s="59"/>
      <c r="C53" s="59"/>
      <c r="D53" s="59"/>
      <c r="E53" s="59"/>
      <c r="F53" s="54">
        <f>SUM(F50:F52)</f>
        <v>3050</v>
      </c>
      <c r="G53" s="55" t="s">
        <v>19</v>
      </c>
      <c r="H53" s="56">
        <v>238</v>
      </c>
      <c r="I53" s="55" t="s">
        <v>1</v>
      </c>
      <c r="J53" s="58">
        <f>SUM(J50:J51)</f>
        <v>3227.3</v>
      </c>
    </row>
    <row r="54" spans="1:10" s="32" customFormat="1" ht="16.5" x14ac:dyDescent="0.35">
      <c r="A54" s="31"/>
      <c r="B54" s="38" t="s">
        <v>57</v>
      </c>
      <c r="C54" s="35" t="s">
        <v>0</v>
      </c>
      <c r="D54" s="38" t="s">
        <v>32</v>
      </c>
      <c r="E54" s="50" t="s">
        <v>58</v>
      </c>
      <c r="F54" s="36">
        <v>60</v>
      </c>
      <c r="G54" s="37">
        <v>212</v>
      </c>
      <c r="H54" s="61"/>
      <c r="I54" s="51">
        <v>1.0940000000000001</v>
      </c>
      <c r="J54" s="62">
        <f>I54*F54</f>
        <v>65.64</v>
      </c>
    </row>
    <row r="55" spans="1:10" s="32" customFormat="1" ht="16.5" x14ac:dyDescent="0.35">
      <c r="A55" s="31"/>
      <c r="B55" s="38" t="s">
        <v>4</v>
      </c>
      <c r="C55" s="35" t="s">
        <v>0</v>
      </c>
      <c r="D55" s="38" t="s">
        <v>32</v>
      </c>
      <c r="E55" s="50" t="s">
        <v>44</v>
      </c>
      <c r="F55" s="36">
        <v>334</v>
      </c>
      <c r="G55" s="37">
        <v>212</v>
      </c>
      <c r="H55" s="61"/>
      <c r="I55" s="51">
        <v>1.0940000000000001</v>
      </c>
      <c r="J55" s="62">
        <f t="shared" ref="J55:J66" si="4">I55*F55</f>
        <v>365.39600000000002</v>
      </c>
    </row>
    <row r="56" spans="1:10" s="32" customFormat="1" ht="16.5" x14ac:dyDescent="0.35">
      <c r="A56" s="31"/>
      <c r="B56" s="38" t="s">
        <v>11</v>
      </c>
      <c r="C56" s="35" t="s">
        <v>0</v>
      </c>
      <c r="D56" s="38" t="s">
        <v>32</v>
      </c>
      <c r="E56" s="50" t="s">
        <v>44</v>
      </c>
      <c r="F56" s="36">
        <v>258</v>
      </c>
      <c r="G56" s="37">
        <v>212</v>
      </c>
      <c r="H56" s="61"/>
      <c r="I56" s="51">
        <v>1.0940000000000001</v>
      </c>
      <c r="J56" s="62">
        <f t="shared" si="4"/>
        <v>282.25200000000001</v>
      </c>
    </row>
    <row r="57" spans="1:10" s="32" customFormat="1" ht="16.5" x14ac:dyDescent="0.35">
      <c r="A57" s="31"/>
      <c r="B57" s="38" t="s">
        <v>57</v>
      </c>
      <c r="C57" s="35" t="s">
        <v>0</v>
      </c>
      <c r="D57" s="38" t="s">
        <v>32</v>
      </c>
      <c r="E57" s="50" t="s">
        <v>58</v>
      </c>
      <c r="F57" s="36">
        <v>157</v>
      </c>
      <c r="G57" s="37">
        <v>212</v>
      </c>
      <c r="H57" s="61"/>
      <c r="I57" s="51">
        <v>1.0940000000000001</v>
      </c>
      <c r="J57" s="62">
        <f t="shared" si="4"/>
        <v>171.75800000000001</v>
      </c>
    </row>
    <row r="58" spans="1:10" s="32" customFormat="1" ht="16.5" x14ac:dyDescent="0.35">
      <c r="A58" s="31"/>
      <c r="B58" s="38" t="s">
        <v>4</v>
      </c>
      <c r="C58" s="35" t="s">
        <v>0</v>
      </c>
      <c r="D58" s="38" t="s">
        <v>32</v>
      </c>
      <c r="E58" s="50" t="s">
        <v>44</v>
      </c>
      <c r="F58" s="36">
        <v>296</v>
      </c>
      <c r="G58" s="37">
        <v>212</v>
      </c>
      <c r="H58" s="61"/>
      <c r="I58" s="51">
        <v>1.0940000000000001</v>
      </c>
      <c r="J58" s="62">
        <f t="shared" si="4"/>
        <v>323.82400000000001</v>
      </c>
    </row>
    <row r="59" spans="1:10" s="32" customFormat="1" ht="16.5" x14ac:dyDescent="0.35">
      <c r="A59" s="31"/>
      <c r="B59" s="38" t="s">
        <v>57</v>
      </c>
      <c r="C59" s="35" t="s">
        <v>0</v>
      </c>
      <c r="D59" s="38" t="s">
        <v>32</v>
      </c>
      <c r="E59" s="50" t="s">
        <v>58</v>
      </c>
      <c r="F59" s="36">
        <v>1</v>
      </c>
      <c r="G59" s="37">
        <v>212</v>
      </c>
      <c r="H59" s="61"/>
      <c r="I59" s="51">
        <v>1.0940000000000001</v>
      </c>
      <c r="J59" s="62">
        <f t="shared" si="4"/>
        <v>1.0940000000000001</v>
      </c>
    </row>
    <row r="60" spans="1:10" s="32" customFormat="1" ht="16.5" x14ac:dyDescent="0.35">
      <c r="A60" s="31"/>
      <c r="B60" s="38" t="s">
        <v>11</v>
      </c>
      <c r="C60" s="35" t="s">
        <v>0</v>
      </c>
      <c r="D60" s="38" t="s">
        <v>32</v>
      </c>
      <c r="E60" s="50" t="s">
        <v>44</v>
      </c>
      <c r="F60" s="36">
        <v>178</v>
      </c>
      <c r="G60" s="37">
        <v>212</v>
      </c>
      <c r="H60" s="61"/>
      <c r="I60" s="51">
        <v>1.0940000000000001</v>
      </c>
      <c r="J60" s="62">
        <f t="shared" si="4"/>
        <v>194.73200000000003</v>
      </c>
    </row>
    <row r="61" spans="1:10" s="32" customFormat="1" ht="16.5" x14ac:dyDescent="0.35">
      <c r="A61" s="31"/>
      <c r="B61" s="38" t="s">
        <v>11</v>
      </c>
      <c r="C61" s="35" t="s">
        <v>0</v>
      </c>
      <c r="D61" s="38" t="s">
        <v>32</v>
      </c>
      <c r="E61" s="50" t="s">
        <v>44</v>
      </c>
      <c r="F61" s="36">
        <v>558</v>
      </c>
      <c r="G61" s="37">
        <v>212</v>
      </c>
      <c r="H61" s="61"/>
      <c r="I61" s="51">
        <v>1.0940000000000001</v>
      </c>
      <c r="J61" s="62">
        <f t="shared" si="4"/>
        <v>610.452</v>
      </c>
    </row>
    <row r="62" spans="1:10" s="32" customFormat="1" ht="16.5" x14ac:dyDescent="0.35">
      <c r="A62" s="31"/>
      <c r="B62" s="38" t="s">
        <v>83</v>
      </c>
      <c r="C62" s="35" t="s">
        <v>0</v>
      </c>
      <c r="D62" s="38" t="s">
        <v>32</v>
      </c>
      <c r="E62" s="50" t="s">
        <v>45</v>
      </c>
      <c r="F62" s="36">
        <v>12</v>
      </c>
      <c r="G62" s="37">
        <v>212</v>
      </c>
      <c r="H62" s="61"/>
      <c r="I62" s="51">
        <v>1.0940000000000001</v>
      </c>
      <c r="J62" s="62">
        <f t="shared" si="4"/>
        <v>13.128</v>
      </c>
    </row>
    <row r="63" spans="1:10" s="32" customFormat="1" ht="16.5" x14ac:dyDescent="0.35">
      <c r="A63" s="31"/>
      <c r="B63" s="38" t="s">
        <v>83</v>
      </c>
      <c r="C63" s="35" t="s">
        <v>0</v>
      </c>
      <c r="D63" s="38" t="s">
        <v>32</v>
      </c>
      <c r="E63" s="50" t="s">
        <v>45</v>
      </c>
      <c r="F63" s="36">
        <v>777</v>
      </c>
      <c r="G63" s="37">
        <v>212</v>
      </c>
      <c r="H63" s="61"/>
      <c r="I63" s="51">
        <v>1.0940000000000001</v>
      </c>
      <c r="J63" s="62">
        <f t="shared" si="4"/>
        <v>850.03800000000001</v>
      </c>
    </row>
    <row r="64" spans="1:10" s="32" customFormat="1" ht="16.5" x14ac:dyDescent="0.35">
      <c r="A64" s="31"/>
      <c r="B64" s="38" t="s">
        <v>57</v>
      </c>
      <c r="C64" s="35" t="s">
        <v>0</v>
      </c>
      <c r="D64" s="38" t="s">
        <v>32</v>
      </c>
      <c r="E64" s="50" t="s">
        <v>58</v>
      </c>
      <c r="F64" s="36">
        <v>1</v>
      </c>
      <c r="G64" s="37">
        <v>212</v>
      </c>
      <c r="H64" s="61"/>
      <c r="I64" s="51">
        <v>1.0940000000000001</v>
      </c>
      <c r="J64" s="62">
        <f t="shared" si="4"/>
        <v>1.0940000000000001</v>
      </c>
    </row>
    <row r="65" spans="1:10" s="32" customFormat="1" ht="16.5" x14ac:dyDescent="0.35">
      <c r="A65" s="31"/>
      <c r="B65" s="38" t="s">
        <v>4</v>
      </c>
      <c r="C65" s="35" t="s">
        <v>0</v>
      </c>
      <c r="D65" s="38" t="s">
        <v>32</v>
      </c>
      <c r="E65" s="50" t="s">
        <v>44</v>
      </c>
      <c r="F65" s="36">
        <v>25</v>
      </c>
      <c r="G65" s="37">
        <v>212</v>
      </c>
      <c r="H65" s="61"/>
      <c r="I65" s="51">
        <v>1.0940000000000001</v>
      </c>
      <c r="J65" s="62">
        <f t="shared" si="4"/>
        <v>27.35</v>
      </c>
    </row>
    <row r="66" spans="1:10" s="32" customFormat="1" ht="16.5" x14ac:dyDescent="0.35">
      <c r="A66" s="31"/>
      <c r="B66" s="38" t="s">
        <v>11</v>
      </c>
      <c r="C66" s="35" t="s">
        <v>0</v>
      </c>
      <c r="D66" s="38" t="s">
        <v>32</v>
      </c>
      <c r="E66" s="50" t="s">
        <v>44</v>
      </c>
      <c r="F66" s="36">
        <v>241</v>
      </c>
      <c r="G66" s="37">
        <v>212</v>
      </c>
      <c r="H66" s="61"/>
      <c r="I66" s="51">
        <v>1.0940000000000001</v>
      </c>
      <c r="J66" s="62">
        <f t="shared" si="4"/>
        <v>263.654</v>
      </c>
    </row>
    <row r="67" spans="1:10" s="14" customFormat="1" ht="16.5" x14ac:dyDescent="0.35">
      <c r="B67" s="63"/>
      <c r="C67" s="63"/>
      <c r="D67" s="63"/>
      <c r="E67" s="63"/>
      <c r="F67" s="64">
        <f>SUM(F54:F66)</f>
        <v>2898</v>
      </c>
      <c r="G67" s="65" t="s">
        <v>20</v>
      </c>
      <c r="H67" s="66">
        <v>238</v>
      </c>
      <c r="I67" s="65" t="s">
        <v>1</v>
      </c>
      <c r="J67" s="67">
        <f>SUM(J54:J65)</f>
        <v>2906.7580000000003</v>
      </c>
    </row>
    <row r="68" spans="1:10" s="32" customFormat="1" ht="16.5" x14ac:dyDescent="0.35">
      <c r="B68" s="38" t="s">
        <v>11</v>
      </c>
      <c r="C68" s="35" t="s">
        <v>0</v>
      </c>
      <c r="D68" s="38" t="s">
        <v>32</v>
      </c>
      <c r="E68" s="50" t="s">
        <v>44</v>
      </c>
      <c r="F68" s="36">
        <v>1964</v>
      </c>
      <c r="G68" s="37">
        <v>250300</v>
      </c>
      <c r="H68" s="61"/>
      <c r="I68" s="51">
        <v>1.0940000000000001</v>
      </c>
      <c r="J68" s="52">
        <f>I68*F68</f>
        <v>2148.616</v>
      </c>
    </row>
    <row r="69" spans="1:10" s="14" customFormat="1" ht="16.5" x14ac:dyDescent="0.35">
      <c r="B69" s="59"/>
      <c r="C69" s="59"/>
      <c r="D69" s="59"/>
      <c r="E69" s="59"/>
      <c r="F69" s="54">
        <f>SUM(F68:F68)</f>
        <v>1964</v>
      </c>
      <c r="G69" s="55" t="s">
        <v>21</v>
      </c>
      <c r="H69" s="56">
        <v>238</v>
      </c>
      <c r="I69" s="55" t="s">
        <v>1</v>
      </c>
      <c r="J69" s="58">
        <v>2148.616</v>
      </c>
    </row>
    <row r="70" spans="1:10" s="32" customFormat="1" ht="16.5" x14ac:dyDescent="0.35">
      <c r="B70" s="38" t="s">
        <v>84</v>
      </c>
      <c r="C70" s="35" t="s">
        <v>0</v>
      </c>
      <c r="D70" s="38" t="s">
        <v>32</v>
      </c>
      <c r="E70" s="50" t="s">
        <v>45</v>
      </c>
      <c r="F70" s="36">
        <v>588</v>
      </c>
      <c r="G70" s="37">
        <v>201715</v>
      </c>
      <c r="H70" s="38"/>
      <c r="I70" s="51">
        <v>1.248</v>
      </c>
      <c r="J70" s="62">
        <f>I70*F70</f>
        <v>733.82399999999996</v>
      </c>
    </row>
    <row r="71" spans="1:10" s="32" customFormat="1" ht="16.5" x14ac:dyDescent="0.35">
      <c r="B71" s="38" t="s">
        <v>57</v>
      </c>
      <c r="C71" s="35" t="s">
        <v>0</v>
      </c>
      <c r="D71" s="38" t="s">
        <v>32</v>
      </c>
      <c r="E71" s="50" t="s">
        <v>58</v>
      </c>
      <c r="F71" s="36">
        <v>666</v>
      </c>
      <c r="G71" s="37">
        <v>201715</v>
      </c>
      <c r="H71" s="38"/>
      <c r="I71" s="51">
        <v>1.0940000000000001</v>
      </c>
      <c r="J71" s="62">
        <f t="shared" ref="J71:J86" si="5">I71*F71</f>
        <v>728.60400000000004</v>
      </c>
    </row>
    <row r="72" spans="1:10" s="32" customFormat="1" ht="16.5" x14ac:dyDescent="0.35">
      <c r="B72" s="38" t="s">
        <v>4</v>
      </c>
      <c r="C72" s="35" t="s">
        <v>0</v>
      </c>
      <c r="D72" s="38" t="s">
        <v>32</v>
      </c>
      <c r="E72" s="50" t="s">
        <v>44</v>
      </c>
      <c r="F72" s="36">
        <v>30</v>
      </c>
      <c r="G72" s="37">
        <v>201715</v>
      </c>
      <c r="H72" s="38"/>
      <c r="I72" s="51">
        <v>1.0940000000000001</v>
      </c>
      <c r="J72" s="62">
        <f t="shared" si="5"/>
        <v>32.82</v>
      </c>
    </row>
    <row r="73" spans="1:10" s="32" customFormat="1" ht="16.5" x14ac:dyDescent="0.35">
      <c r="B73" s="38" t="s">
        <v>11</v>
      </c>
      <c r="C73" s="35" t="s">
        <v>0</v>
      </c>
      <c r="D73" s="38" t="s">
        <v>32</v>
      </c>
      <c r="E73" s="50" t="s">
        <v>44</v>
      </c>
      <c r="F73" s="36">
        <v>79</v>
      </c>
      <c r="G73" s="37">
        <v>201715</v>
      </c>
      <c r="H73" s="38"/>
      <c r="I73" s="51">
        <v>1.0940000000000001</v>
      </c>
      <c r="J73" s="62">
        <f t="shared" si="5"/>
        <v>86.426000000000002</v>
      </c>
    </row>
    <row r="74" spans="1:10" s="32" customFormat="1" ht="16.5" x14ac:dyDescent="0.35">
      <c r="B74" s="38" t="s">
        <v>4</v>
      </c>
      <c r="C74" s="35" t="s">
        <v>0</v>
      </c>
      <c r="D74" s="38" t="s">
        <v>32</v>
      </c>
      <c r="E74" s="50" t="s">
        <v>44</v>
      </c>
      <c r="F74" s="36">
        <v>112</v>
      </c>
      <c r="G74" s="37">
        <v>201715</v>
      </c>
      <c r="H74" s="38"/>
      <c r="I74" s="51">
        <v>1.0940000000000001</v>
      </c>
      <c r="J74" s="62">
        <f t="shared" si="5"/>
        <v>122.52800000000001</v>
      </c>
    </row>
    <row r="75" spans="1:10" s="32" customFormat="1" ht="16.5" x14ac:dyDescent="0.35">
      <c r="B75" s="38" t="s">
        <v>11</v>
      </c>
      <c r="C75" s="35" t="s">
        <v>0</v>
      </c>
      <c r="D75" s="38" t="s">
        <v>32</v>
      </c>
      <c r="E75" s="50" t="s">
        <v>44</v>
      </c>
      <c r="F75" s="36">
        <v>1</v>
      </c>
      <c r="G75" s="37">
        <v>201715</v>
      </c>
      <c r="H75" s="38"/>
      <c r="I75" s="51">
        <v>1.0940000000000001</v>
      </c>
      <c r="J75" s="62">
        <f t="shared" si="5"/>
        <v>1.0940000000000001</v>
      </c>
    </row>
    <row r="76" spans="1:10" s="32" customFormat="1" ht="16.5" x14ac:dyDescent="0.35">
      <c r="B76" s="38" t="s">
        <v>59</v>
      </c>
      <c r="C76" s="35" t="s">
        <v>0</v>
      </c>
      <c r="D76" s="38" t="s">
        <v>32</v>
      </c>
      <c r="E76" s="50" t="s">
        <v>58</v>
      </c>
      <c r="F76" s="36">
        <v>236</v>
      </c>
      <c r="G76" s="37">
        <v>201715</v>
      </c>
      <c r="H76" s="38"/>
      <c r="I76" s="51">
        <v>1.0940000000000001</v>
      </c>
      <c r="J76" s="62">
        <f t="shared" si="5"/>
        <v>258.18400000000003</v>
      </c>
    </row>
    <row r="77" spans="1:10" s="32" customFormat="1" ht="16.5" x14ac:dyDescent="0.35">
      <c r="B77" s="38" t="s">
        <v>11</v>
      </c>
      <c r="C77" s="35" t="s">
        <v>0</v>
      </c>
      <c r="D77" s="38" t="s">
        <v>32</v>
      </c>
      <c r="E77" s="50" t="s">
        <v>44</v>
      </c>
      <c r="F77" s="36">
        <v>25</v>
      </c>
      <c r="G77" s="37">
        <v>201715</v>
      </c>
      <c r="H77" s="38"/>
      <c r="I77" s="51">
        <v>1.0940000000000001</v>
      </c>
      <c r="J77" s="62">
        <f t="shared" si="5"/>
        <v>27.35</v>
      </c>
    </row>
    <row r="78" spans="1:10" s="32" customFormat="1" ht="16.5" x14ac:dyDescent="0.35">
      <c r="B78" s="38" t="s">
        <v>59</v>
      </c>
      <c r="C78" s="35" t="s">
        <v>0</v>
      </c>
      <c r="D78" s="38" t="s">
        <v>32</v>
      </c>
      <c r="E78" s="50" t="s">
        <v>58</v>
      </c>
      <c r="F78" s="36">
        <v>1</v>
      </c>
      <c r="G78" s="37">
        <v>201715</v>
      </c>
      <c r="H78" s="38"/>
      <c r="I78" s="51">
        <v>1.0940000000000001</v>
      </c>
      <c r="J78" s="62">
        <f t="shared" si="5"/>
        <v>1.0940000000000001</v>
      </c>
    </row>
    <row r="79" spans="1:10" s="32" customFormat="1" ht="16.5" x14ac:dyDescent="0.35">
      <c r="B79" s="38" t="s">
        <v>4</v>
      </c>
      <c r="C79" s="35" t="s">
        <v>0</v>
      </c>
      <c r="D79" s="38" t="s">
        <v>32</v>
      </c>
      <c r="E79" s="50" t="s">
        <v>44</v>
      </c>
      <c r="F79" s="36">
        <v>301</v>
      </c>
      <c r="G79" s="37">
        <v>201715</v>
      </c>
      <c r="H79" s="38"/>
      <c r="I79" s="51">
        <v>1.0940000000000001</v>
      </c>
      <c r="J79" s="62">
        <f t="shared" si="5"/>
        <v>329.29400000000004</v>
      </c>
    </row>
    <row r="80" spans="1:10" s="32" customFormat="1" ht="16.5" x14ac:dyDescent="0.35">
      <c r="B80" s="38" t="s">
        <v>57</v>
      </c>
      <c r="C80" s="35" t="s">
        <v>0</v>
      </c>
      <c r="D80" s="38" t="s">
        <v>32</v>
      </c>
      <c r="E80" s="50" t="s">
        <v>58</v>
      </c>
      <c r="F80" s="36">
        <v>1</v>
      </c>
      <c r="G80" s="37">
        <v>201715</v>
      </c>
      <c r="H80" s="38"/>
      <c r="I80" s="51">
        <v>1.0940000000000001</v>
      </c>
      <c r="J80" s="62">
        <f t="shared" si="5"/>
        <v>1.0940000000000001</v>
      </c>
    </row>
    <row r="81" spans="2:10" s="32" customFormat="1" ht="16.5" x14ac:dyDescent="0.35">
      <c r="B81" s="38" t="s">
        <v>4</v>
      </c>
      <c r="C81" s="35" t="s">
        <v>0</v>
      </c>
      <c r="D81" s="38" t="s">
        <v>32</v>
      </c>
      <c r="E81" s="50" t="s">
        <v>44</v>
      </c>
      <c r="F81" s="36">
        <v>105</v>
      </c>
      <c r="G81" s="37">
        <v>201715</v>
      </c>
      <c r="H81" s="38"/>
      <c r="I81" s="51">
        <v>1.0940000000000001</v>
      </c>
      <c r="J81" s="62">
        <f t="shared" si="5"/>
        <v>114.87</v>
      </c>
    </row>
    <row r="82" spans="2:10" s="32" customFormat="1" ht="16.5" x14ac:dyDescent="0.35">
      <c r="B82" s="38" t="s">
        <v>11</v>
      </c>
      <c r="C82" s="35" t="s">
        <v>0</v>
      </c>
      <c r="D82" s="38" t="s">
        <v>32</v>
      </c>
      <c r="E82" s="50" t="s">
        <v>44</v>
      </c>
      <c r="F82" s="36">
        <v>102</v>
      </c>
      <c r="G82" s="37">
        <v>201715</v>
      </c>
      <c r="H82" s="38"/>
      <c r="I82" s="51">
        <v>1.0940000000000001</v>
      </c>
      <c r="J82" s="62">
        <f t="shared" si="5"/>
        <v>111.58800000000001</v>
      </c>
    </row>
    <row r="83" spans="2:10" s="32" customFormat="1" ht="16.5" x14ac:dyDescent="0.35">
      <c r="B83" s="38" t="s">
        <v>57</v>
      </c>
      <c r="C83" s="35" t="s">
        <v>0</v>
      </c>
      <c r="D83" s="38" t="s">
        <v>32</v>
      </c>
      <c r="E83" s="50" t="s">
        <v>58</v>
      </c>
      <c r="F83" s="36">
        <v>1</v>
      </c>
      <c r="G83" s="37">
        <v>201715</v>
      </c>
      <c r="H83" s="38"/>
      <c r="I83" s="51">
        <v>1.0940000000000001</v>
      </c>
      <c r="J83" s="62">
        <f t="shared" si="5"/>
        <v>1.0940000000000001</v>
      </c>
    </row>
    <row r="84" spans="2:10" s="32" customFormat="1" ht="16.5" x14ac:dyDescent="0.35">
      <c r="B84" s="38" t="s">
        <v>57</v>
      </c>
      <c r="C84" s="35" t="s">
        <v>0</v>
      </c>
      <c r="D84" s="38" t="s">
        <v>32</v>
      </c>
      <c r="E84" s="50" t="s">
        <v>58</v>
      </c>
      <c r="F84" s="36">
        <v>1</v>
      </c>
      <c r="G84" s="37">
        <v>201715</v>
      </c>
      <c r="H84" s="38"/>
      <c r="I84" s="51">
        <v>1.0940000000000001</v>
      </c>
      <c r="J84" s="62">
        <f t="shared" si="5"/>
        <v>1.0940000000000001</v>
      </c>
    </row>
    <row r="85" spans="2:10" s="32" customFormat="1" ht="16.5" x14ac:dyDescent="0.35">
      <c r="B85" s="38" t="s">
        <v>78</v>
      </c>
      <c r="C85" s="35" t="s">
        <v>0</v>
      </c>
      <c r="D85" s="38" t="s">
        <v>32</v>
      </c>
      <c r="E85" s="50" t="s">
        <v>79</v>
      </c>
      <c r="F85" s="36">
        <v>845</v>
      </c>
      <c r="G85" s="37">
        <v>201715</v>
      </c>
      <c r="H85" s="38"/>
      <c r="I85" s="51">
        <v>0.95199999999999996</v>
      </c>
      <c r="J85" s="62">
        <f t="shared" si="5"/>
        <v>804.43999999999994</v>
      </c>
    </row>
    <row r="86" spans="2:10" s="32" customFormat="1" ht="16.5" x14ac:dyDescent="0.35">
      <c r="B86" s="38" t="s">
        <v>11</v>
      </c>
      <c r="C86" s="35" t="s">
        <v>0</v>
      </c>
      <c r="D86" s="38" t="s">
        <v>32</v>
      </c>
      <c r="E86" s="50" t="s">
        <v>44</v>
      </c>
      <c r="F86" s="36">
        <v>1</v>
      </c>
      <c r="G86" s="37">
        <v>201715</v>
      </c>
      <c r="H86" s="38"/>
      <c r="I86" s="51">
        <v>1.0940000000000001</v>
      </c>
      <c r="J86" s="62">
        <f t="shared" si="5"/>
        <v>1.0940000000000001</v>
      </c>
    </row>
    <row r="87" spans="2:10" s="14" customFormat="1" ht="16.5" x14ac:dyDescent="0.35">
      <c r="B87" s="59"/>
      <c r="C87" s="59"/>
      <c r="D87" s="59"/>
      <c r="E87" s="59"/>
      <c r="F87" s="54">
        <f>SUM(F70:F86)</f>
        <v>3095</v>
      </c>
      <c r="G87" s="55" t="s">
        <v>22</v>
      </c>
      <c r="H87" s="56">
        <v>238</v>
      </c>
      <c r="I87" s="55" t="s">
        <v>1</v>
      </c>
      <c r="J87" s="58">
        <f>SUM(J70:J86)</f>
        <v>3356.4920000000002</v>
      </c>
    </row>
    <row r="88" spans="2:10" s="32" customFormat="1" ht="16.5" x14ac:dyDescent="0.35">
      <c r="B88" s="38" t="s">
        <v>37</v>
      </c>
      <c r="C88" s="35" t="s">
        <v>0</v>
      </c>
      <c r="D88" s="38" t="s">
        <v>32</v>
      </c>
      <c r="E88" s="50" t="s">
        <v>52</v>
      </c>
      <c r="F88" s="36">
        <v>50</v>
      </c>
      <c r="G88" s="37">
        <v>16337</v>
      </c>
      <c r="H88" s="38"/>
      <c r="I88" s="51">
        <v>1.593</v>
      </c>
      <c r="J88" s="62">
        <f>I88*F88</f>
        <v>79.650000000000006</v>
      </c>
    </row>
    <row r="89" spans="2:10" s="32" customFormat="1" ht="16.5" x14ac:dyDescent="0.35">
      <c r="B89" s="38" t="s">
        <v>50</v>
      </c>
      <c r="C89" s="35" t="s">
        <v>0</v>
      </c>
      <c r="D89" s="38" t="s">
        <v>32</v>
      </c>
      <c r="E89" s="50" t="s">
        <v>52</v>
      </c>
      <c r="F89" s="36">
        <v>50</v>
      </c>
      <c r="G89" s="37">
        <v>16337</v>
      </c>
      <c r="H89" s="38"/>
      <c r="I89" s="51">
        <v>1.593</v>
      </c>
      <c r="J89" s="62">
        <f t="shared" ref="J89:J114" si="6">I89*F89</f>
        <v>79.650000000000006</v>
      </c>
    </row>
    <row r="90" spans="2:10" s="32" customFormat="1" ht="16.5" x14ac:dyDescent="0.35">
      <c r="B90" s="38" t="s">
        <v>37</v>
      </c>
      <c r="C90" s="35" t="s">
        <v>0</v>
      </c>
      <c r="D90" s="38" t="s">
        <v>32</v>
      </c>
      <c r="E90" s="50" t="s">
        <v>52</v>
      </c>
      <c r="F90" s="36">
        <v>50</v>
      </c>
      <c r="G90" s="37">
        <v>16337</v>
      </c>
      <c r="H90" s="38"/>
      <c r="I90" s="51">
        <v>1.593</v>
      </c>
      <c r="J90" s="62">
        <f t="shared" si="6"/>
        <v>79.650000000000006</v>
      </c>
    </row>
    <row r="91" spans="2:10" s="32" customFormat="1" ht="16.5" x14ac:dyDescent="0.35">
      <c r="B91" s="38" t="s">
        <v>62</v>
      </c>
      <c r="C91" s="35" t="s">
        <v>0</v>
      </c>
      <c r="D91" s="38" t="s">
        <v>32</v>
      </c>
      <c r="E91" s="50" t="s">
        <v>54</v>
      </c>
      <c r="F91" s="36">
        <v>1</v>
      </c>
      <c r="G91" s="37">
        <v>16337</v>
      </c>
      <c r="H91" s="38"/>
      <c r="I91" s="51">
        <v>1.593</v>
      </c>
      <c r="J91" s="62">
        <f t="shared" si="6"/>
        <v>1.593</v>
      </c>
    </row>
    <row r="92" spans="2:10" s="32" customFormat="1" ht="16.5" x14ac:dyDescent="0.35">
      <c r="B92" s="38" t="s">
        <v>50</v>
      </c>
      <c r="C92" s="35" t="s">
        <v>0</v>
      </c>
      <c r="D92" s="38" t="s">
        <v>32</v>
      </c>
      <c r="E92" s="50" t="s">
        <v>52</v>
      </c>
      <c r="F92" s="36">
        <v>45</v>
      </c>
      <c r="G92" s="37">
        <v>16337</v>
      </c>
      <c r="H92" s="38"/>
      <c r="I92" s="51">
        <v>1.593</v>
      </c>
      <c r="J92" s="62">
        <f t="shared" si="6"/>
        <v>71.685000000000002</v>
      </c>
    </row>
    <row r="93" spans="2:10" s="32" customFormat="1" ht="16.5" x14ac:dyDescent="0.35">
      <c r="B93" s="38" t="s">
        <v>29</v>
      </c>
      <c r="C93" s="35" t="s">
        <v>0</v>
      </c>
      <c r="D93" s="38" t="s">
        <v>32</v>
      </c>
      <c r="E93" s="50" t="s">
        <v>51</v>
      </c>
      <c r="F93" s="36">
        <v>232</v>
      </c>
      <c r="G93" s="37">
        <v>16337</v>
      </c>
      <c r="H93" s="38"/>
      <c r="I93" s="51">
        <v>1.593</v>
      </c>
      <c r="J93" s="62">
        <f t="shared" si="6"/>
        <v>369.57600000000002</v>
      </c>
    </row>
    <row r="94" spans="2:10" s="32" customFormat="1" ht="16.5" x14ac:dyDescent="0.35">
      <c r="B94" s="38" t="s">
        <v>50</v>
      </c>
      <c r="C94" s="35" t="s">
        <v>0</v>
      </c>
      <c r="D94" s="38" t="s">
        <v>32</v>
      </c>
      <c r="E94" s="50" t="s">
        <v>52</v>
      </c>
      <c r="F94" s="36">
        <v>45</v>
      </c>
      <c r="G94" s="37">
        <v>16337</v>
      </c>
      <c r="H94" s="38"/>
      <c r="I94" s="51">
        <v>1.593</v>
      </c>
      <c r="J94" s="62">
        <f t="shared" si="6"/>
        <v>71.685000000000002</v>
      </c>
    </row>
    <row r="95" spans="2:10" s="32" customFormat="1" ht="16.5" x14ac:dyDescent="0.35">
      <c r="B95" s="38" t="s">
        <v>28</v>
      </c>
      <c r="C95" s="35" t="s">
        <v>0</v>
      </c>
      <c r="D95" s="38" t="s">
        <v>32</v>
      </c>
      <c r="E95" s="50" t="s">
        <v>53</v>
      </c>
      <c r="F95" s="36">
        <v>199</v>
      </c>
      <c r="G95" s="37">
        <v>16337</v>
      </c>
      <c r="H95" s="38"/>
      <c r="I95" s="51">
        <v>1.593</v>
      </c>
      <c r="J95" s="62">
        <f t="shared" si="6"/>
        <v>317.00700000000001</v>
      </c>
    </row>
    <row r="96" spans="2:10" s="32" customFormat="1" ht="16.5" x14ac:dyDescent="0.35">
      <c r="B96" s="38" t="s">
        <v>50</v>
      </c>
      <c r="C96" s="35" t="s">
        <v>0</v>
      </c>
      <c r="D96" s="38" t="s">
        <v>32</v>
      </c>
      <c r="E96" s="50" t="s">
        <v>52</v>
      </c>
      <c r="F96" s="36">
        <v>45</v>
      </c>
      <c r="G96" s="37">
        <v>16337</v>
      </c>
      <c r="H96" s="38"/>
      <c r="I96" s="51">
        <v>1.593</v>
      </c>
      <c r="J96" s="62">
        <f t="shared" si="6"/>
        <v>71.685000000000002</v>
      </c>
    </row>
    <row r="97" spans="2:10" s="33" customFormat="1" ht="16.5" x14ac:dyDescent="0.35">
      <c r="B97" s="38" t="s">
        <v>29</v>
      </c>
      <c r="C97" s="35" t="s">
        <v>0</v>
      </c>
      <c r="D97" s="38" t="s">
        <v>32</v>
      </c>
      <c r="E97" s="50" t="s">
        <v>51</v>
      </c>
      <c r="F97" s="36">
        <v>50</v>
      </c>
      <c r="G97" s="37">
        <v>16337</v>
      </c>
      <c r="H97" s="38"/>
      <c r="I97" s="51">
        <v>1.593</v>
      </c>
      <c r="J97" s="62">
        <f t="shared" si="6"/>
        <v>79.650000000000006</v>
      </c>
    </row>
    <row r="98" spans="2:10" s="32" customFormat="1" ht="16.5" x14ac:dyDescent="0.35">
      <c r="B98" s="38" t="s">
        <v>29</v>
      </c>
      <c r="C98" s="35" t="s">
        <v>0</v>
      </c>
      <c r="D98" s="38" t="s">
        <v>32</v>
      </c>
      <c r="E98" s="50" t="s">
        <v>51</v>
      </c>
      <c r="F98" s="36">
        <v>50</v>
      </c>
      <c r="G98" s="37">
        <v>16337</v>
      </c>
      <c r="H98" s="38"/>
      <c r="I98" s="51">
        <v>1.593</v>
      </c>
      <c r="J98" s="62">
        <f t="shared" si="6"/>
        <v>79.650000000000006</v>
      </c>
    </row>
    <row r="99" spans="2:10" s="32" customFormat="1" ht="16.5" x14ac:dyDescent="0.35">
      <c r="B99" s="38" t="s">
        <v>30</v>
      </c>
      <c r="C99" s="35" t="s">
        <v>0</v>
      </c>
      <c r="D99" s="38" t="s">
        <v>32</v>
      </c>
      <c r="E99" s="50" t="s">
        <v>52</v>
      </c>
      <c r="F99" s="36">
        <v>1</v>
      </c>
      <c r="G99" s="37">
        <v>16337</v>
      </c>
      <c r="H99" s="38"/>
      <c r="I99" s="51">
        <v>1.593</v>
      </c>
      <c r="J99" s="62">
        <f t="shared" si="6"/>
        <v>1.593</v>
      </c>
    </row>
    <row r="100" spans="2:10" s="32" customFormat="1" ht="16.5" x14ac:dyDescent="0.35">
      <c r="B100" s="38" t="s">
        <v>50</v>
      </c>
      <c r="C100" s="35" t="s">
        <v>0</v>
      </c>
      <c r="D100" s="38" t="s">
        <v>32</v>
      </c>
      <c r="E100" s="50" t="s">
        <v>52</v>
      </c>
      <c r="F100" s="36">
        <v>45</v>
      </c>
      <c r="G100" s="37">
        <v>16337</v>
      </c>
      <c r="H100" s="38"/>
      <c r="I100" s="51">
        <v>1.593</v>
      </c>
      <c r="J100" s="62">
        <f t="shared" si="6"/>
        <v>71.685000000000002</v>
      </c>
    </row>
    <row r="101" spans="2:10" s="32" customFormat="1" ht="16.5" x14ac:dyDescent="0.35">
      <c r="B101" s="38" t="s">
        <v>62</v>
      </c>
      <c r="C101" s="35" t="s">
        <v>0</v>
      </c>
      <c r="D101" s="38" t="s">
        <v>32</v>
      </c>
      <c r="E101" s="50" t="s">
        <v>54</v>
      </c>
      <c r="F101" s="36">
        <v>1</v>
      </c>
      <c r="G101" s="37">
        <v>16337</v>
      </c>
      <c r="H101" s="38"/>
      <c r="I101" s="51">
        <v>1.593</v>
      </c>
      <c r="J101" s="62">
        <f t="shared" si="6"/>
        <v>1.593</v>
      </c>
    </row>
    <row r="102" spans="2:10" s="32" customFormat="1" ht="16.5" x14ac:dyDescent="0.35">
      <c r="B102" s="38" t="s">
        <v>50</v>
      </c>
      <c r="C102" s="35" t="s">
        <v>0</v>
      </c>
      <c r="D102" s="38" t="s">
        <v>32</v>
      </c>
      <c r="E102" s="50" t="s">
        <v>52</v>
      </c>
      <c r="F102" s="36">
        <v>50</v>
      </c>
      <c r="G102" s="37">
        <v>16337</v>
      </c>
      <c r="H102" s="38"/>
      <c r="I102" s="51">
        <v>1.593</v>
      </c>
      <c r="J102" s="62">
        <f t="shared" si="6"/>
        <v>79.650000000000006</v>
      </c>
    </row>
    <row r="103" spans="2:10" s="32" customFormat="1" ht="16.5" x14ac:dyDescent="0.35">
      <c r="B103" s="38" t="s">
        <v>70</v>
      </c>
      <c r="C103" s="35" t="s">
        <v>0</v>
      </c>
      <c r="D103" s="38" t="s">
        <v>32</v>
      </c>
      <c r="E103" s="50" t="s">
        <v>77</v>
      </c>
      <c r="F103" s="36">
        <v>1</v>
      </c>
      <c r="G103" s="37">
        <v>16337</v>
      </c>
      <c r="H103" s="38"/>
      <c r="I103" s="51">
        <v>1.8660000000000001</v>
      </c>
      <c r="J103" s="62">
        <f t="shared" si="6"/>
        <v>1.8660000000000001</v>
      </c>
    </row>
    <row r="104" spans="2:10" s="32" customFormat="1" ht="16.5" x14ac:dyDescent="0.35">
      <c r="B104" s="38" t="s">
        <v>50</v>
      </c>
      <c r="C104" s="35" t="s">
        <v>0</v>
      </c>
      <c r="D104" s="38" t="s">
        <v>32</v>
      </c>
      <c r="E104" s="50" t="s">
        <v>52</v>
      </c>
      <c r="F104" s="36">
        <v>50</v>
      </c>
      <c r="G104" s="37">
        <v>16337</v>
      </c>
      <c r="H104" s="38"/>
      <c r="I104" s="51">
        <v>1.593</v>
      </c>
      <c r="J104" s="62">
        <f t="shared" si="6"/>
        <v>79.650000000000006</v>
      </c>
    </row>
    <row r="105" spans="2:10" s="32" customFormat="1" ht="16.5" x14ac:dyDescent="0.35">
      <c r="B105" s="38" t="s">
        <v>9</v>
      </c>
      <c r="C105" s="35" t="s">
        <v>0</v>
      </c>
      <c r="D105" s="38" t="s">
        <v>32</v>
      </c>
      <c r="E105" s="50" t="s">
        <v>51</v>
      </c>
      <c r="F105" s="36">
        <v>378</v>
      </c>
      <c r="G105" s="37">
        <v>16337</v>
      </c>
      <c r="H105" s="38"/>
      <c r="I105" s="51">
        <v>1.593</v>
      </c>
      <c r="J105" s="62">
        <f t="shared" si="6"/>
        <v>602.154</v>
      </c>
    </row>
    <row r="106" spans="2:10" s="32" customFormat="1" ht="16.5" x14ac:dyDescent="0.35">
      <c r="B106" s="38" t="s">
        <v>50</v>
      </c>
      <c r="C106" s="35" t="s">
        <v>0</v>
      </c>
      <c r="D106" s="38" t="s">
        <v>32</v>
      </c>
      <c r="E106" s="50" t="s">
        <v>52</v>
      </c>
      <c r="F106" s="36">
        <v>45</v>
      </c>
      <c r="G106" s="37">
        <v>16337</v>
      </c>
      <c r="H106" s="38"/>
      <c r="I106" s="51">
        <v>1.593</v>
      </c>
      <c r="J106" s="62">
        <f t="shared" si="6"/>
        <v>71.685000000000002</v>
      </c>
    </row>
    <row r="107" spans="2:10" s="32" customFormat="1" ht="16.5" x14ac:dyDescent="0.35">
      <c r="B107" s="38" t="s">
        <v>62</v>
      </c>
      <c r="C107" s="35" t="s">
        <v>0</v>
      </c>
      <c r="D107" s="38" t="s">
        <v>32</v>
      </c>
      <c r="E107" s="50" t="s">
        <v>54</v>
      </c>
      <c r="F107" s="36">
        <v>1</v>
      </c>
      <c r="G107" s="37">
        <v>16337</v>
      </c>
      <c r="H107" s="38"/>
      <c r="I107" s="51">
        <v>1.593</v>
      </c>
      <c r="J107" s="62">
        <f t="shared" si="6"/>
        <v>1.593</v>
      </c>
    </row>
    <row r="108" spans="2:10" s="32" customFormat="1" ht="16.5" x14ac:dyDescent="0.35">
      <c r="B108" s="38" t="s">
        <v>50</v>
      </c>
      <c r="C108" s="35" t="s">
        <v>0</v>
      </c>
      <c r="D108" s="38" t="s">
        <v>32</v>
      </c>
      <c r="E108" s="50" t="s">
        <v>52</v>
      </c>
      <c r="F108" s="36">
        <v>45</v>
      </c>
      <c r="G108" s="37">
        <v>16337</v>
      </c>
      <c r="H108" s="38"/>
      <c r="I108" s="51">
        <v>1.593</v>
      </c>
      <c r="J108" s="62">
        <f t="shared" si="6"/>
        <v>71.685000000000002</v>
      </c>
    </row>
    <row r="109" spans="2:10" s="32" customFormat="1" ht="16.5" x14ac:dyDescent="0.35">
      <c r="B109" s="38" t="s">
        <v>62</v>
      </c>
      <c r="C109" s="35" t="s">
        <v>0</v>
      </c>
      <c r="D109" s="38" t="s">
        <v>32</v>
      </c>
      <c r="E109" s="50" t="s">
        <v>54</v>
      </c>
      <c r="F109" s="36">
        <v>6</v>
      </c>
      <c r="G109" s="37">
        <v>16337</v>
      </c>
      <c r="H109" s="38"/>
      <c r="I109" s="51">
        <v>1.593</v>
      </c>
      <c r="J109" s="62">
        <f t="shared" si="6"/>
        <v>9.5579999999999998</v>
      </c>
    </row>
    <row r="110" spans="2:10" s="32" customFormat="1" ht="16.5" x14ac:dyDescent="0.35">
      <c r="B110" s="38" t="s">
        <v>50</v>
      </c>
      <c r="C110" s="35" t="s">
        <v>0</v>
      </c>
      <c r="D110" s="38" t="s">
        <v>32</v>
      </c>
      <c r="E110" s="50" t="s">
        <v>52</v>
      </c>
      <c r="F110" s="36">
        <v>45</v>
      </c>
      <c r="G110" s="37">
        <v>16337</v>
      </c>
      <c r="H110" s="38"/>
      <c r="I110" s="51">
        <v>1.593</v>
      </c>
      <c r="J110" s="62">
        <f t="shared" si="6"/>
        <v>71.685000000000002</v>
      </c>
    </row>
    <row r="111" spans="2:10" s="32" customFormat="1" ht="16.5" x14ac:dyDescent="0.35">
      <c r="B111" s="38" t="s">
        <v>29</v>
      </c>
      <c r="C111" s="35" t="s">
        <v>0</v>
      </c>
      <c r="D111" s="38" t="s">
        <v>32</v>
      </c>
      <c r="E111" s="50" t="s">
        <v>51</v>
      </c>
      <c r="F111" s="36">
        <v>336</v>
      </c>
      <c r="G111" s="37">
        <v>16337</v>
      </c>
      <c r="H111" s="38"/>
      <c r="I111" s="51">
        <v>1.593</v>
      </c>
      <c r="J111" s="62">
        <f t="shared" si="6"/>
        <v>535.24800000000005</v>
      </c>
    </row>
    <row r="112" spans="2:10" s="32" customFormat="1" ht="16.5" x14ac:dyDescent="0.35">
      <c r="B112" s="38" t="s">
        <v>50</v>
      </c>
      <c r="C112" s="35" t="s">
        <v>0</v>
      </c>
      <c r="D112" s="38" t="s">
        <v>32</v>
      </c>
      <c r="E112" s="50" t="s">
        <v>52</v>
      </c>
      <c r="F112" s="36">
        <v>45</v>
      </c>
      <c r="G112" s="37">
        <v>16337</v>
      </c>
      <c r="H112" s="38"/>
      <c r="I112" s="51">
        <v>1.593</v>
      </c>
      <c r="J112" s="62">
        <f t="shared" si="6"/>
        <v>71.685000000000002</v>
      </c>
    </row>
    <row r="113" spans="2:10" s="32" customFormat="1" ht="16.5" x14ac:dyDescent="0.35">
      <c r="B113" s="38" t="s">
        <v>9</v>
      </c>
      <c r="C113" s="35" t="s">
        <v>0</v>
      </c>
      <c r="D113" s="38" t="s">
        <v>32</v>
      </c>
      <c r="E113" s="50" t="s">
        <v>51</v>
      </c>
      <c r="F113" s="36">
        <v>249</v>
      </c>
      <c r="G113" s="37">
        <v>16337</v>
      </c>
      <c r="H113" s="38"/>
      <c r="I113" s="51">
        <v>1.593</v>
      </c>
      <c r="J113" s="62">
        <f t="shared" si="6"/>
        <v>396.65699999999998</v>
      </c>
    </row>
    <row r="114" spans="2:10" s="32" customFormat="1" ht="16.5" x14ac:dyDescent="0.35">
      <c r="B114" s="38" t="s">
        <v>50</v>
      </c>
      <c r="C114" s="35" t="s">
        <v>0</v>
      </c>
      <c r="D114" s="38" t="s">
        <v>32</v>
      </c>
      <c r="E114" s="50" t="s">
        <v>52</v>
      </c>
      <c r="F114" s="36">
        <v>45</v>
      </c>
      <c r="G114" s="37">
        <v>16337</v>
      </c>
      <c r="H114" s="38"/>
      <c r="I114" s="51">
        <v>1.593</v>
      </c>
      <c r="J114" s="62">
        <f t="shared" si="6"/>
        <v>71.685000000000002</v>
      </c>
    </row>
    <row r="115" spans="2:10" s="14" customFormat="1" ht="16.5" x14ac:dyDescent="0.35">
      <c r="B115" s="59"/>
      <c r="C115" s="59"/>
      <c r="D115" s="59"/>
      <c r="E115" s="59"/>
      <c r="F115" s="54">
        <f>SUM(F88:F114)</f>
        <v>2160</v>
      </c>
      <c r="G115" s="55" t="s">
        <v>23</v>
      </c>
      <c r="H115" s="56">
        <v>238</v>
      </c>
      <c r="I115" s="55" t="s">
        <v>1</v>
      </c>
      <c r="J115" s="68">
        <f>SUM(J88:J114)</f>
        <v>3441.1530000000002</v>
      </c>
    </row>
    <row r="116" spans="2:10" s="32" customFormat="1" ht="16.5" x14ac:dyDescent="0.35">
      <c r="B116" s="38" t="s">
        <v>11</v>
      </c>
      <c r="C116" s="35" t="s">
        <v>0</v>
      </c>
      <c r="D116" s="38" t="s">
        <v>32</v>
      </c>
      <c r="E116" s="50" t="s">
        <v>44</v>
      </c>
      <c r="F116" s="36">
        <v>212</v>
      </c>
      <c r="G116" s="37">
        <v>250092</v>
      </c>
      <c r="H116" s="38"/>
      <c r="I116" s="51">
        <v>1.0940000000000001</v>
      </c>
      <c r="J116" s="62">
        <f>I116*F116</f>
        <v>231.92800000000003</v>
      </c>
    </row>
    <row r="117" spans="2:10" s="32" customFormat="1" ht="16.5" x14ac:dyDescent="0.35">
      <c r="B117" s="38" t="s">
        <v>11</v>
      </c>
      <c r="C117" s="35" t="s">
        <v>0</v>
      </c>
      <c r="D117" s="38" t="s">
        <v>32</v>
      </c>
      <c r="E117" s="50" t="s">
        <v>44</v>
      </c>
      <c r="F117" s="36">
        <v>1</v>
      </c>
      <c r="G117" s="37">
        <v>250092</v>
      </c>
      <c r="H117" s="38"/>
      <c r="I117" s="51">
        <v>1.0940000000000001</v>
      </c>
      <c r="J117" s="62">
        <f t="shared" ref="J117:J123" si="7">I117*F117</f>
        <v>1.0940000000000001</v>
      </c>
    </row>
    <row r="118" spans="2:10" s="32" customFormat="1" ht="16.5" x14ac:dyDescent="0.35">
      <c r="B118" s="38" t="s">
        <v>11</v>
      </c>
      <c r="C118" s="35" t="s">
        <v>0</v>
      </c>
      <c r="D118" s="38" t="s">
        <v>32</v>
      </c>
      <c r="E118" s="50" t="s">
        <v>44</v>
      </c>
      <c r="F118" s="36">
        <v>1096</v>
      </c>
      <c r="G118" s="37">
        <v>250092</v>
      </c>
      <c r="H118" s="38"/>
      <c r="I118" s="51">
        <v>1.0940000000000001</v>
      </c>
      <c r="J118" s="62">
        <f t="shared" si="7"/>
        <v>1199.0240000000001</v>
      </c>
    </row>
    <row r="119" spans="2:10" s="33" customFormat="1" ht="16.5" x14ac:dyDescent="0.35">
      <c r="B119" s="38" t="s">
        <v>4</v>
      </c>
      <c r="C119" s="35" t="s">
        <v>0</v>
      </c>
      <c r="D119" s="38" t="s">
        <v>32</v>
      </c>
      <c r="E119" s="50" t="s">
        <v>44</v>
      </c>
      <c r="F119" s="36">
        <v>70</v>
      </c>
      <c r="G119" s="37">
        <v>250092</v>
      </c>
      <c r="H119" s="38"/>
      <c r="I119" s="51">
        <v>1.0940000000000001</v>
      </c>
      <c r="J119" s="62">
        <f t="shared" si="7"/>
        <v>76.580000000000013</v>
      </c>
    </row>
    <row r="120" spans="2:10" s="33" customFormat="1" ht="16.5" x14ac:dyDescent="0.35">
      <c r="B120" s="38" t="s">
        <v>4</v>
      </c>
      <c r="C120" s="35" t="s">
        <v>0</v>
      </c>
      <c r="D120" s="38" t="s">
        <v>32</v>
      </c>
      <c r="E120" s="50" t="s">
        <v>44</v>
      </c>
      <c r="F120" s="36">
        <v>640</v>
      </c>
      <c r="G120" s="37">
        <v>250092</v>
      </c>
      <c r="H120" s="38"/>
      <c r="I120" s="51">
        <v>1.0940000000000001</v>
      </c>
      <c r="J120" s="62">
        <f t="shared" si="7"/>
        <v>700.16000000000008</v>
      </c>
    </row>
    <row r="121" spans="2:10" s="33" customFormat="1" ht="16.5" x14ac:dyDescent="0.35">
      <c r="B121" s="38" t="s">
        <v>11</v>
      </c>
      <c r="C121" s="35" t="s">
        <v>0</v>
      </c>
      <c r="D121" s="38" t="s">
        <v>32</v>
      </c>
      <c r="E121" s="50" t="s">
        <v>44</v>
      </c>
      <c r="F121" s="36">
        <v>704</v>
      </c>
      <c r="G121" s="37">
        <v>250092</v>
      </c>
      <c r="H121" s="38"/>
      <c r="I121" s="51">
        <v>1.0940000000000001</v>
      </c>
      <c r="J121" s="62">
        <f t="shared" si="7"/>
        <v>770.17600000000004</v>
      </c>
    </row>
    <row r="122" spans="2:10" s="33" customFormat="1" ht="16.5" x14ac:dyDescent="0.35">
      <c r="B122" s="38" t="s">
        <v>84</v>
      </c>
      <c r="C122" s="35" t="s">
        <v>0</v>
      </c>
      <c r="D122" s="38" t="s">
        <v>32</v>
      </c>
      <c r="E122" s="50" t="s">
        <v>45</v>
      </c>
      <c r="F122" s="36">
        <v>1</v>
      </c>
      <c r="G122" s="37">
        <v>250092</v>
      </c>
      <c r="H122" s="38"/>
      <c r="I122" s="51">
        <v>1.248</v>
      </c>
      <c r="J122" s="62">
        <f t="shared" si="7"/>
        <v>1.248</v>
      </c>
    </row>
    <row r="123" spans="2:10" s="32" customFormat="1" ht="16.5" x14ac:dyDescent="0.35">
      <c r="B123" s="38" t="s">
        <v>4</v>
      </c>
      <c r="C123" s="35" t="s">
        <v>0</v>
      </c>
      <c r="D123" s="38" t="s">
        <v>32</v>
      </c>
      <c r="E123" s="50" t="s">
        <v>44</v>
      </c>
      <c r="F123" s="36">
        <v>122</v>
      </c>
      <c r="G123" s="37">
        <v>250092</v>
      </c>
      <c r="H123" s="38"/>
      <c r="I123" s="51">
        <v>1.0940000000000001</v>
      </c>
      <c r="J123" s="62">
        <f t="shared" si="7"/>
        <v>133.46800000000002</v>
      </c>
    </row>
    <row r="124" spans="2:10" s="14" customFormat="1" ht="16.5" x14ac:dyDescent="0.35">
      <c r="B124" s="59"/>
      <c r="C124" s="59"/>
      <c r="D124" s="59"/>
      <c r="E124" s="59"/>
      <c r="F124" s="54">
        <f>SUM(F116:F123)</f>
        <v>2846</v>
      </c>
      <c r="G124" s="55" t="s">
        <v>24</v>
      </c>
      <c r="H124" s="56">
        <v>238</v>
      </c>
      <c r="I124" s="55" t="s">
        <v>1</v>
      </c>
      <c r="J124" s="68">
        <f>SUM(J116:J123)</f>
        <v>3113.6779999999999</v>
      </c>
    </row>
    <row r="125" spans="2:10" s="32" customFormat="1" ht="16.5" x14ac:dyDescent="0.35">
      <c r="B125" s="38" t="s">
        <v>57</v>
      </c>
      <c r="C125" s="35" t="s">
        <v>0</v>
      </c>
      <c r="D125" s="38" t="s">
        <v>32</v>
      </c>
      <c r="E125" s="50" t="s">
        <v>58</v>
      </c>
      <c r="F125" s="36">
        <v>598</v>
      </c>
      <c r="G125" s="37">
        <v>253514</v>
      </c>
      <c r="H125" s="38"/>
      <c r="I125" s="51">
        <v>1.0940000000000001</v>
      </c>
      <c r="J125" s="62">
        <f>I125*F125</f>
        <v>654.2120000000001</v>
      </c>
    </row>
    <row r="126" spans="2:10" s="32" customFormat="1" ht="16.5" x14ac:dyDescent="0.35">
      <c r="B126" s="38" t="s">
        <v>12</v>
      </c>
      <c r="C126" s="35" t="s">
        <v>0</v>
      </c>
      <c r="D126" s="38" t="s">
        <v>32</v>
      </c>
      <c r="E126" s="50" t="s">
        <v>55</v>
      </c>
      <c r="F126" s="36">
        <v>30</v>
      </c>
      <c r="G126" s="37">
        <v>253514</v>
      </c>
      <c r="H126" s="38"/>
      <c r="I126" s="51">
        <v>1.0229999999999999</v>
      </c>
      <c r="J126" s="62">
        <f t="shared" ref="J126:J135" si="8">I126*F126</f>
        <v>30.689999999999998</v>
      </c>
    </row>
    <row r="127" spans="2:10" s="32" customFormat="1" ht="16.5" x14ac:dyDescent="0.35">
      <c r="B127" s="38" t="s">
        <v>11</v>
      </c>
      <c r="C127" s="35" t="s">
        <v>0</v>
      </c>
      <c r="D127" s="38" t="s">
        <v>32</v>
      </c>
      <c r="E127" s="50" t="s">
        <v>44</v>
      </c>
      <c r="F127" s="36">
        <v>1</v>
      </c>
      <c r="G127" s="37">
        <v>253514</v>
      </c>
      <c r="H127" s="38"/>
      <c r="I127" s="51">
        <v>1.0940000000000001</v>
      </c>
      <c r="J127" s="62">
        <f t="shared" si="8"/>
        <v>1.0940000000000001</v>
      </c>
    </row>
    <row r="128" spans="2:10" s="32" customFormat="1" ht="16.5" x14ac:dyDescent="0.35">
      <c r="B128" s="38" t="s">
        <v>11</v>
      </c>
      <c r="C128" s="35" t="s">
        <v>0</v>
      </c>
      <c r="D128" s="38" t="s">
        <v>32</v>
      </c>
      <c r="E128" s="50" t="s">
        <v>44</v>
      </c>
      <c r="F128" s="36">
        <v>1</v>
      </c>
      <c r="G128" s="37">
        <v>253514</v>
      </c>
      <c r="H128" s="38"/>
      <c r="I128" s="51">
        <v>1.0940000000000001</v>
      </c>
      <c r="J128" s="62">
        <f t="shared" si="8"/>
        <v>1.0940000000000001</v>
      </c>
    </row>
    <row r="129" spans="2:10" s="32" customFormat="1" ht="16.5" x14ac:dyDescent="0.35">
      <c r="B129" s="38" t="s">
        <v>11</v>
      </c>
      <c r="C129" s="35" t="s">
        <v>0</v>
      </c>
      <c r="D129" s="38" t="s">
        <v>32</v>
      </c>
      <c r="E129" s="50" t="s">
        <v>44</v>
      </c>
      <c r="F129" s="36">
        <v>470</v>
      </c>
      <c r="G129" s="37">
        <v>253514</v>
      </c>
      <c r="H129" s="38"/>
      <c r="I129" s="51">
        <v>1.0940000000000001</v>
      </c>
      <c r="J129" s="62">
        <f t="shared" si="8"/>
        <v>514.18000000000006</v>
      </c>
    </row>
    <row r="130" spans="2:10" s="32" customFormat="1" ht="16.5" x14ac:dyDescent="0.35">
      <c r="B130" s="38" t="s">
        <v>11</v>
      </c>
      <c r="C130" s="35" t="s">
        <v>0</v>
      </c>
      <c r="D130" s="38" t="s">
        <v>32</v>
      </c>
      <c r="E130" s="50" t="s">
        <v>44</v>
      </c>
      <c r="F130" s="36">
        <v>260</v>
      </c>
      <c r="G130" s="37">
        <v>253514</v>
      </c>
      <c r="H130" s="38"/>
      <c r="I130" s="51">
        <v>1.0940000000000001</v>
      </c>
      <c r="J130" s="62">
        <f t="shared" si="8"/>
        <v>284.44</v>
      </c>
    </row>
    <row r="131" spans="2:10" s="32" customFormat="1" ht="16.5" x14ac:dyDescent="0.35">
      <c r="B131" s="38" t="s">
        <v>4</v>
      </c>
      <c r="C131" s="35" t="s">
        <v>0</v>
      </c>
      <c r="D131" s="38" t="s">
        <v>32</v>
      </c>
      <c r="E131" s="50" t="s">
        <v>44</v>
      </c>
      <c r="F131" s="36">
        <v>304</v>
      </c>
      <c r="G131" s="37">
        <v>253514</v>
      </c>
      <c r="H131" s="38"/>
      <c r="I131" s="51">
        <v>1.0940000000000001</v>
      </c>
      <c r="J131" s="62">
        <f t="shared" si="8"/>
        <v>332.57600000000002</v>
      </c>
    </row>
    <row r="132" spans="2:10" s="32" customFormat="1" ht="16.5" x14ac:dyDescent="0.35">
      <c r="B132" s="38" t="s">
        <v>4</v>
      </c>
      <c r="C132" s="35" t="s">
        <v>0</v>
      </c>
      <c r="D132" s="38" t="s">
        <v>32</v>
      </c>
      <c r="E132" s="50" t="s">
        <v>44</v>
      </c>
      <c r="F132" s="36">
        <v>254</v>
      </c>
      <c r="G132" s="37">
        <v>253514</v>
      </c>
      <c r="H132" s="38"/>
      <c r="I132" s="51">
        <v>1.0940000000000001</v>
      </c>
      <c r="J132" s="62">
        <f t="shared" si="8"/>
        <v>277.87600000000003</v>
      </c>
    </row>
    <row r="133" spans="2:10" s="32" customFormat="1" ht="16.5" x14ac:dyDescent="0.35">
      <c r="B133" s="38" t="s">
        <v>11</v>
      </c>
      <c r="C133" s="35" t="s">
        <v>0</v>
      </c>
      <c r="D133" s="38" t="s">
        <v>32</v>
      </c>
      <c r="E133" s="50" t="s">
        <v>44</v>
      </c>
      <c r="F133" s="36">
        <v>1</v>
      </c>
      <c r="G133" s="37">
        <v>253514</v>
      </c>
      <c r="H133" s="38"/>
      <c r="I133" s="51">
        <v>1.0940000000000001</v>
      </c>
      <c r="J133" s="62">
        <f t="shared" si="8"/>
        <v>1.0940000000000001</v>
      </c>
    </row>
    <row r="134" spans="2:10" s="32" customFormat="1" ht="16.5" x14ac:dyDescent="0.35">
      <c r="B134" s="38" t="s">
        <v>57</v>
      </c>
      <c r="C134" s="35" t="s">
        <v>0</v>
      </c>
      <c r="D134" s="38" t="s">
        <v>32</v>
      </c>
      <c r="E134" s="50" t="s">
        <v>58</v>
      </c>
      <c r="F134" s="36">
        <v>695</v>
      </c>
      <c r="G134" s="37">
        <v>253514</v>
      </c>
      <c r="H134" s="38"/>
      <c r="I134" s="51">
        <v>1.0940000000000001</v>
      </c>
      <c r="J134" s="62">
        <f t="shared" si="8"/>
        <v>760.33</v>
      </c>
    </row>
    <row r="135" spans="2:10" s="32" customFormat="1" ht="16.5" x14ac:dyDescent="0.35">
      <c r="B135" s="38" t="s">
        <v>11</v>
      </c>
      <c r="C135" s="35" t="s">
        <v>0</v>
      </c>
      <c r="D135" s="38" t="s">
        <v>32</v>
      </c>
      <c r="E135" s="50" t="s">
        <v>44</v>
      </c>
      <c r="F135" s="36">
        <v>500</v>
      </c>
      <c r="G135" s="37">
        <v>253514</v>
      </c>
      <c r="H135" s="38"/>
      <c r="I135" s="51">
        <v>1.0940000000000001</v>
      </c>
      <c r="J135" s="62">
        <f t="shared" si="8"/>
        <v>547</v>
      </c>
    </row>
    <row r="136" spans="2:10" s="14" customFormat="1" ht="16.5" x14ac:dyDescent="0.35">
      <c r="B136" s="59"/>
      <c r="C136" s="59"/>
      <c r="D136" s="59"/>
      <c r="E136" s="59"/>
      <c r="F136" s="54">
        <f>SUM(F125:F135)</f>
        <v>3114</v>
      </c>
      <c r="G136" s="55" t="s">
        <v>25</v>
      </c>
      <c r="H136" s="56">
        <v>238</v>
      </c>
      <c r="I136" s="55" t="s">
        <v>1</v>
      </c>
      <c r="J136" s="68">
        <f>SUM(J125:J135)</f>
        <v>3404.5860000000002</v>
      </c>
    </row>
    <row r="137" spans="2:10" s="32" customFormat="1" ht="16.5" x14ac:dyDescent="0.35">
      <c r="B137" s="38" t="s">
        <v>11</v>
      </c>
      <c r="C137" s="35" t="s">
        <v>0</v>
      </c>
      <c r="D137" s="38" t="s">
        <v>32</v>
      </c>
      <c r="E137" s="50" t="s">
        <v>44</v>
      </c>
      <c r="F137" s="36">
        <v>65</v>
      </c>
      <c r="G137" s="37">
        <v>246505</v>
      </c>
      <c r="H137" s="61"/>
      <c r="I137" s="51">
        <v>1.0940000000000001</v>
      </c>
      <c r="J137" s="62">
        <f>I137*F137</f>
        <v>71.11</v>
      </c>
    </row>
    <row r="138" spans="2:10" s="32" customFormat="1" ht="16.5" x14ac:dyDescent="0.35">
      <c r="B138" s="38" t="s">
        <v>11</v>
      </c>
      <c r="C138" s="35" t="s">
        <v>0</v>
      </c>
      <c r="D138" s="38" t="s">
        <v>32</v>
      </c>
      <c r="E138" s="50" t="s">
        <v>44</v>
      </c>
      <c r="F138" s="36">
        <v>140</v>
      </c>
      <c r="G138" s="37">
        <v>246505</v>
      </c>
      <c r="H138" s="61"/>
      <c r="I138" s="51">
        <v>1.0940000000000001</v>
      </c>
      <c r="J138" s="62">
        <f t="shared" ref="J138:J143" si="9">I138*F138</f>
        <v>153.16000000000003</v>
      </c>
    </row>
    <row r="139" spans="2:10" s="32" customFormat="1" ht="16.5" x14ac:dyDescent="0.35">
      <c r="B139" s="38" t="s">
        <v>11</v>
      </c>
      <c r="C139" s="35" t="s">
        <v>0</v>
      </c>
      <c r="D139" s="38" t="s">
        <v>32</v>
      </c>
      <c r="E139" s="50" t="s">
        <v>44</v>
      </c>
      <c r="F139" s="36">
        <v>1</v>
      </c>
      <c r="G139" s="37">
        <v>246505</v>
      </c>
      <c r="H139" s="61"/>
      <c r="I139" s="51">
        <v>1.0940000000000001</v>
      </c>
      <c r="J139" s="62">
        <f t="shared" si="9"/>
        <v>1.0940000000000001</v>
      </c>
    </row>
    <row r="140" spans="2:10" s="32" customFormat="1" ht="16.5" x14ac:dyDescent="0.35">
      <c r="B140" s="38" t="s">
        <v>4</v>
      </c>
      <c r="C140" s="35" t="s">
        <v>0</v>
      </c>
      <c r="D140" s="38" t="s">
        <v>32</v>
      </c>
      <c r="E140" s="50" t="s">
        <v>44</v>
      </c>
      <c r="F140" s="36">
        <v>1638</v>
      </c>
      <c r="G140" s="37">
        <v>246505</v>
      </c>
      <c r="H140" s="61"/>
      <c r="I140" s="51">
        <v>1.0940000000000001</v>
      </c>
      <c r="J140" s="62">
        <f t="shared" si="9"/>
        <v>1791.9720000000002</v>
      </c>
    </row>
    <row r="141" spans="2:10" s="32" customFormat="1" ht="16.5" x14ac:dyDescent="0.35">
      <c r="B141" s="38" t="s">
        <v>11</v>
      </c>
      <c r="C141" s="35" t="s">
        <v>0</v>
      </c>
      <c r="D141" s="38" t="s">
        <v>32</v>
      </c>
      <c r="E141" s="50" t="s">
        <v>44</v>
      </c>
      <c r="F141" s="36">
        <v>261</v>
      </c>
      <c r="G141" s="37">
        <v>246505</v>
      </c>
      <c r="H141" s="61"/>
      <c r="I141" s="51">
        <v>1.0940000000000001</v>
      </c>
      <c r="J141" s="62">
        <f t="shared" si="9"/>
        <v>285.53400000000005</v>
      </c>
    </row>
    <row r="142" spans="2:10" s="32" customFormat="1" ht="16.5" x14ac:dyDescent="0.35">
      <c r="B142" s="38" t="s">
        <v>11</v>
      </c>
      <c r="C142" s="35" t="s">
        <v>0</v>
      </c>
      <c r="D142" s="38" t="s">
        <v>32</v>
      </c>
      <c r="E142" s="50" t="s">
        <v>44</v>
      </c>
      <c r="F142" s="36">
        <v>268</v>
      </c>
      <c r="G142" s="37">
        <v>246505</v>
      </c>
      <c r="H142" s="61"/>
      <c r="I142" s="51">
        <v>1.0940000000000001</v>
      </c>
      <c r="J142" s="62">
        <f t="shared" si="9"/>
        <v>293.19200000000001</v>
      </c>
    </row>
    <row r="143" spans="2:10" s="32" customFormat="1" ht="16.5" x14ac:dyDescent="0.35">
      <c r="B143" s="38" t="s">
        <v>11</v>
      </c>
      <c r="C143" s="35" t="s">
        <v>0</v>
      </c>
      <c r="D143" s="38" t="s">
        <v>32</v>
      </c>
      <c r="E143" s="50" t="s">
        <v>44</v>
      </c>
      <c r="F143" s="36">
        <v>480</v>
      </c>
      <c r="G143" s="37">
        <v>246505</v>
      </c>
      <c r="H143" s="61"/>
      <c r="I143" s="51">
        <v>1.0940000000000001</v>
      </c>
      <c r="J143" s="62">
        <f t="shared" si="9"/>
        <v>525.12</v>
      </c>
    </row>
    <row r="144" spans="2:10" s="14" customFormat="1" ht="16.5" x14ac:dyDescent="0.35">
      <c r="B144" s="59"/>
      <c r="C144" s="59"/>
      <c r="D144" s="59"/>
      <c r="E144" s="59"/>
      <c r="F144" s="54">
        <f>SUM(F137:F143)</f>
        <v>2853</v>
      </c>
      <c r="G144" s="55" t="s">
        <v>26</v>
      </c>
      <c r="H144" s="56">
        <v>238</v>
      </c>
      <c r="I144" s="55" t="s">
        <v>1</v>
      </c>
      <c r="J144" s="68">
        <f>SUM(J137:J143)</f>
        <v>3121.1820000000002</v>
      </c>
    </row>
    <row r="145" spans="2:10" s="14" customFormat="1" ht="16.5" x14ac:dyDescent="0.35">
      <c r="B145" s="38" t="s">
        <v>9</v>
      </c>
      <c r="C145" s="35" t="s">
        <v>0</v>
      </c>
      <c r="D145" s="38" t="s">
        <v>32</v>
      </c>
      <c r="E145" s="50" t="s">
        <v>51</v>
      </c>
      <c r="F145" s="36">
        <v>264</v>
      </c>
      <c r="G145" s="37">
        <v>507035</v>
      </c>
      <c r="H145" s="56"/>
      <c r="I145" s="51">
        <v>1.593</v>
      </c>
      <c r="J145" s="69">
        <f>I145*F145</f>
        <v>420.55200000000002</v>
      </c>
    </row>
    <row r="146" spans="2:10" s="14" customFormat="1" ht="16.5" x14ac:dyDescent="0.35">
      <c r="B146" s="38" t="s">
        <v>50</v>
      </c>
      <c r="C146" s="35" t="s">
        <v>0</v>
      </c>
      <c r="D146" s="38" t="s">
        <v>32</v>
      </c>
      <c r="E146" s="50" t="s">
        <v>52</v>
      </c>
      <c r="F146" s="36">
        <v>45</v>
      </c>
      <c r="G146" s="37">
        <v>507035</v>
      </c>
      <c r="H146" s="56"/>
      <c r="I146" s="51">
        <v>1.593</v>
      </c>
      <c r="J146" s="69">
        <f t="shared" ref="J146:J175" si="10">I146*F146</f>
        <v>71.685000000000002</v>
      </c>
    </row>
    <row r="147" spans="2:10" s="14" customFormat="1" ht="16.5" x14ac:dyDescent="0.35">
      <c r="B147" s="38" t="s">
        <v>9</v>
      </c>
      <c r="C147" s="35" t="s">
        <v>0</v>
      </c>
      <c r="D147" s="38" t="s">
        <v>32</v>
      </c>
      <c r="E147" s="50" t="s">
        <v>51</v>
      </c>
      <c r="F147" s="36">
        <v>340</v>
      </c>
      <c r="G147" s="37">
        <v>507035</v>
      </c>
      <c r="H147" s="56"/>
      <c r="I147" s="51">
        <v>1.593</v>
      </c>
      <c r="J147" s="69">
        <f t="shared" si="10"/>
        <v>541.62</v>
      </c>
    </row>
    <row r="148" spans="2:10" s="14" customFormat="1" ht="16.5" x14ac:dyDescent="0.35">
      <c r="B148" s="38" t="s">
        <v>50</v>
      </c>
      <c r="C148" s="35" t="s">
        <v>0</v>
      </c>
      <c r="D148" s="38" t="s">
        <v>32</v>
      </c>
      <c r="E148" s="50" t="s">
        <v>52</v>
      </c>
      <c r="F148" s="36">
        <v>45</v>
      </c>
      <c r="G148" s="37">
        <v>507035</v>
      </c>
      <c r="H148" s="56"/>
      <c r="I148" s="51">
        <v>1.593</v>
      </c>
      <c r="J148" s="69">
        <f t="shared" si="10"/>
        <v>71.685000000000002</v>
      </c>
    </row>
    <row r="149" spans="2:10" s="14" customFormat="1" ht="16.5" x14ac:dyDescent="0.35">
      <c r="B149" s="38" t="s">
        <v>69</v>
      </c>
      <c r="C149" s="35" t="s">
        <v>0</v>
      </c>
      <c r="D149" s="38" t="s">
        <v>32</v>
      </c>
      <c r="E149" s="50" t="s">
        <v>77</v>
      </c>
      <c r="F149" s="36">
        <v>23</v>
      </c>
      <c r="G149" s="37">
        <v>507035</v>
      </c>
      <c r="H149" s="56"/>
      <c r="I149" s="51">
        <v>1.8660000000000001</v>
      </c>
      <c r="J149" s="69">
        <f t="shared" si="10"/>
        <v>42.917999999999999</v>
      </c>
    </row>
    <row r="150" spans="2:10" s="14" customFormat="1" ht="16.5" x14ac:dyDescent="0.35">
      <c r="B150" s="38" t="s">
        <v>29</v>
      </c>
      <c r="C150" s="35" t="s">
        <v>0</v>
      </c>
      <c r="D150" s="38" t="s">
        <v>32</v>
      </c>
      <c r="E150" s="50" t="s">
        <v>51</v>
      </c>
      <c r="F150" s="36">
        <v>50</v>
      </c>
      <c r="G150" s="37">
        <v>507035</v>
      </c>
      <c r="H150" s="56"/>
      <c r="I150" s="51">
        <v>1.593</v>
      </c>
      <c r="J150" s="69">
        <f t="shared" si="10"/>
        <v>79.650000000000006</v>
      </c>
    </row>
    <row r="151" spans="2:10" s="14" customFormat="1" ht="16.5" x14ac:dyDescent="0.35">
      <c r="B151" s="38" t="s">
        <v>62</v>
      </c>
      <c r="C151" s="35" t="s">
        <v>0</v>
      </c>
      <c r="D151" s="38" t="s">
        <v>32</v>
      </c>
      <c r="E151" s="50" t="s">
        <v>54</v>
      </c>
      <c r="F151" s="36">
        <v>1</v>
      </c>
      <c r="G151" s="37">
        <v>507035</v>
      </c>
      <c r="H151" s="56"/>
      <c r="I151" s="51">
        <v>1.593</v>
      </c>
      <c r="J151" s="69">
        <f t="shared" si="10"/>
        <v>1.593</v>
      </c>
    </row>
    <row r="152" spans="2:10" s="14" customFormat="1" ht="16.5" x14ac:dyDescent="0.35">
      <c r="B152" s="38" t="s">
        <v>50</v>
      </c>
      <c r="C152" s="35" t="s">
        <v>0</v>
      </c>
      <c r="D152" s="38" t="s">
        <v>32</v>
      </c>
      <c r="E152" s="50" t="s">
        <v>52</v>
      </c>
      <c r="F152" s="36">
        <v>45</v>
      </c>
      <c r="G152" s="37">
        <v>507035</v>
      </c>
      <c r="H152" s="56"/>
      <c r="I152" s="51">
        <v>1.593</v>
      </c>
      <c r="J152" s="69">
        <f t="shared" si="10"/>
        <v>71.685000000000002</v>
      </c>
    </row>
    <row r="153" spans="2:10" s="14" customFormat="1" ht="16.5" x14ac:dyDescent="0.35">
      <c r="B153" s="38" t="s">
        <v>70</v>
      </c>
      <c r="C153" s="35" t="s">
        <v>0</v>
      </c>
      <c r="D153" s="38" t="s">
        <v>32</v>
      </c>
      <c r="E153" s="50" t="s">
        <v>77</v>
      </c>
      <c r="F153" s="36">
        <v>1</v>
      </c>
      <c r="G153" s="37">
        <v>507035</v>
      </c>
      <c r="H153" s="56"/>
      <c r="I153" s="51">
        <v>1.8660000000000001</v>
      </c>
      <c r="J153" s="69">
        <f t="shared" si="10"/>
        <v>1.8660000000000001</v>
      </c>
    </row>
    <row r="154" spans="2:10" s="14" customFormat="1" ht="16.5" x14ac:dyDescent="0.35">
      <c r="B154" s="38" t="s">
        <v>50</v>
      </c>
      <c r="C154" s="35" t="s">
        <v>0</v>
      </c>
      <c r="D154" s="38" t="s">
        <v>32</v>
      </c>
      <c r="E154" s="50" t="s">
        <v>52</v>
      </c>
      <c r="F154" s="36">
        <v>50</v>
      </c>
      <c r="G154" s="37">
        <v>507035</v>
      </c>
      <c r="H154" s="56"/>
      <c r="I154" s="51">
        <v>1.593</v>
      </c>
      <c r="J154" s="69">
        <f t="shared" si="10"/>
        <v>79.650000000000006</v>
      </c>
    </row>
    <row r="155" spans="2:10" s="14" customFormat="1" ht="16.5" x14ac:dyDescent="0.35">
      <c r="B155" s="38" t="s">
        <v>75</v>
      </c>
      <c r="C155" s="35" t="s">
        <v>0</v>
      </c>
      <c r="D155" s="38" t="s">
        <v>32</v>
      </c>
      <c r="E155" s="50" t="s">
        <v>52</v>
      </c>
      <c r="F155" s="36">
        <v>1</v>
      </c>
      <c r="G155" s="37">
        <v>507035</v>
      </c>
      <c r="H155" s="56"/>
      <c r="I155" s="51">
        <v>1.593</v>
      </c>
      <c r="J155" s="69">
        <f t="shared" si="10"/>
        <v>1.593</v>
      </c>
    </row>
    <row r="156" spans="2:10" s="14" customFormat="1" ht="16.5" x14ac:dyDescent="0.35">
      <c r="B156" s="38" t="s">
        <v>50</v>
      </c>
      <c r="C156" s="35" t="s">
        <v>0</v>
      </c>
      <c r="D156" s="38" t="s">
        <v>32</v>
      </c>
      <c r="E156" s="50" t="s">
        <v>52</v>
      </c>
      <c r="F156" s="36">
        <v>50</v>
      </c>
      <c r="G156" s="37">
        <v>507035</v>
      </c>
      <c r="H156" s="56"/>
      <c r="I156" s="51">
        <v>1.593</v>
      </c>
      <c r="J156" s="69">
        <f t="shared" si="10"/>
        <v>79.650000000000006</v>
      </c>
    </row>
    <row r="157" spans="2:10" s="14" customFormat="1" ht="16.5" x14ac:dyDescent="0.35">
      <c r="B157" s="38" t="s">
        <v>8</v>
      </c>
      <c r="C157" s="35" t="s">
        <v>0</v>
      </c>
      <c r="D157" s="38" t="s">
        <v>32</v>
      </c>
      <c r="E157" s="50" t="s">
        <v>53</v>
      </c>
      <c r="F157" s="36">
        <v>200</v>
      </c>
      <c r="G157" s="37">
        <v>507035</v>
      </c>
      <c r="H157" s="56"/>
      <c r="I157" s="51">
        <v>1.593</v>
      </c>
      <c r="J157" s="69">
        <f t="shared" si="10"/>
        <v>318.60000000000002</v>
      </c>
    </row>
    <row r="158" spans="2:10" s="14" customFormat="1" ht="16.5" x14ac:dyDescent="0.35">
      <c r="B158" s="38" t="s">
        <v>8</v>
      </c>
      <c r="C158" s="35" t="s">
        <v>0</v>
      </c>
      <c r="D158" s="38" t="s">
        <v>32</v>
      </c>
      <c r="E158" s="50" t="s">
        <v>53</v>
      </c>
      <c r="F158" s="36">
        <v>50</v>
      </c>
      <c r="G158" s="37">
        <v>507035</v>
      </c>
      <c r="H158" s="56"/>
      <c r="I158" s="51">
        <v>1.593</v>
      </c>
      <c r="J158" s="69">
        <f t="shared" si="10"/>
        <v>79.650000000000006</v>
      </c>
    </row>
    <row r="159" spans="2:10" s="14" customFormat="1" ht="16.5" x14ac:dyDescent="0.35">
      <c r="B159" s="38" t="s">
        <v>9</v>
      </c>
      <c r="C159" s="35" t="s">
        <v>0</v>
      </c>
      <c r="D159" s="38" t="s">
        <v>32</v>
      </c>
      <c r="E159" s="50" t="s">
        <v>51</v>
      </c>
      <c r="F159" s="36">
        <v>200</v>
      </c>
      <c r="G159" s="37">
        <v>507035</v>
      </c>
      <c r="H159" s="56"/>
      <c r="I159" s="51">
        <v>1.593</v>
      </c>
      <c r="J159" s="69">
        <f t="shared" si="10"/>
        <v>318.60000000000002</v>
      </c>
    </row>
    <row r="160" spans="2:10" s="14" customFormat="1" ht="16.5" x14ac:dyDescent="0.35">
      <c r="B160" s="38" t="s">
        <v>30</v>
      </c>
      <c r="C160" s="35" t="s">
        <v>0</v>
      </c>
      <c r="D160" s="38" t="s">
        <v>32</v>
      </c>
      <c r="E160" s="50" t="s">
        <v>52</v>
      </c>
      <c r="F160" s="36">
        <v>50</v>
      </c>
      <c r="G160" s="37">
        <v>507035</v>
      </c>
      <c r="H160" s="56"/>
      <c r="I160" s="51">
        <v>1.593</v>
      </c>
      <c r="J160" s="69">
        <f t="shared" si="10"/>
        <v>79.650000000000006</v>
      </c>
    </row>
    <row r="161" spans="2:10" s="14" customFormat="1" ht="16.5" x14ac:dyDescent="0.35">
      <c r="B161" s="38" t="s">
        <v>62</v>
      </c>
      <c r="C161" s="35" t="s">
        <v>0</v>
      </c>
      <c r="D161" s="38" t="s">
        <v>32</v>
      </c>
      <c r="E161" s="50" t="s">
        <v>54</v>
      </c>
      <c r="F161" s="36">
        <v>1</v>
      </c>
      <c r="G161" s="37">
        <v>507035</v>
      </c>
      <c r="H161" s="56"/>
      <c r="I161" s="51">
        <v>1.593</v>
      </c>
      <c r="J161" s="69">
        <f t="shared" si="10"/>
        <v>1.593</v>
      </c>
    </row>
    <row r="162" spans="2:10" s="14" customFormat="1" ht="16.5" x14ac:dyDescent="0.35">
      <c r="B162" s="38" t="s">
        <v>50</v>
      </c>
      <c r="C162" s="35" t="s">
        <v>0</v>
      </c>
      <c r="D162" s="38" t="s">
        <v>32</v>
      </c>
      <c r="E162" s="50" t="s">
        <v>52</v>
      </c>
      <c r="F162" s="36">
        <v>45</v>
      </c>
      <c r="G162" s="37">
        <v>507035</v>
      </c>
      <c r="H162" s="56"/>
      <c r="I162" s="51">
        <v>1.593</v>
      </c>
      <c r="J162" s="69">
        <f t="shared" si="10"/>
        <v>71.685000000000002</v>
      </c>
    </row>
    <row r="163" spans="2:10" s="14" customFormat="1" ht="16.5" x14ac:dyDescent="0.35">
      <c r="B163" s="38" t="s">
        <v>62</v>
      </c>
      <c r="C163" s="35" t="s">
        <v>0</v>
      </c>
      <c r="D163" s="38" t="s">
        <v>32</v>
      </c>
      <c r="E163" s="50" t="s">
        <v>54</v>
      </c>
      <c r="F163" s="36">
        <v>1</v>
      </c>
      <c r="G163" s="37">
        <v>507035</v>
      </c>
      <c r="H163" s="56"/>
      <c r="I163" s="51">
        <v>1.593</v>
      </c>
      <c r="J163" s="69">
        <f t="shared" si="10"/>
        <v>1.593</v>
      </c>
    </row>
    <row r="164" spans="2:10" s="14" customFormat="1" ht="16.5" x14ac:dyDescent="0.35">
      <c r="B164" s="38" t="s">
        <v>50</v>
      </c>
      <c r="C164" s="35" t="s">
        <v>0</v>
      </c>
      <c r="D164" s="38" t="s">
        <v>32</v>
      </c>
      <c r="E164" s="50" t="s">
        <v>52</v>
      </c>
      <c r="F164" s="36">
        <v>45</v>
      </c>
      <c r="G164" s="37">
        <v>507035</v>
      </c>
      <c r="H164" s="56"/>
      <c r="I164" s="51">
        <v>1.593</v>
      </c>
      <c r="J164" s="69">
        <f t="shared" si="10"/>
        <v>71.685000000000002</v>
      </c>
    </row>
    <row r="165" spans="2:10" s="14" customFormat="1" ht="16.5" x14ac:dyDescent="0.35">
      <c r="B165" s="38" t="s">
        <v>28</v>
      </c>
      <c r="C165" s="35" t="s">
        <v>0</v>
      </c>
      <c r="D165" s="38" t="s">
        <v>32</v>
      </c>
      <c r="E165" s="50" t="s">
        <v>53</v>
      </c>
      <c r="F165" s="36">
        <v>1</v>
      </c>
      <c r="G165" s="37">
        <v>507035</v>
      </c>
      <c r="H165" s="56"/>
      <c r="I165" s="51">
        <v>1.593</v>
      </c>
      <c r="J165" s="69">
        <f t="shared" si="10"/>
        <v>1.593</v>
      </c>
    </row>
    <row r="166" spans="2:10" s="14" customFormat="1" ht="16.5" x14ac:dyDescent="0.35">
      <c r="B166" s="38" t="s">
        <v>50</v>
      </c>
      <c r="C166" s="35" t="s">
        <v>0</v>
      </c>
      <c r="D166" s="38" t="s">
        <v>32</v>
      </c>
      <c r="E166" s="50" t="s">
        <v>52</v>
      </c>
      <c r="F166" s="36">
        <v>45</v>
      </c>
      <c r="G166" s="37">
        <v>507035</v>
      </c>
      <c r="H166" s="56"/>
      <c r="I166" s="51">
        <v>1.593</v>
      </c>
      <c r="J166" s="69">
        <f t="shared" si="10"/>
        <v>71.685000000000002</v>
      </c>
    </row>
    <row r="167" spans="2:10" s="14" customFormat="1" ht="16.5" x14ac:dyDescent="0.35">
      <c r="B167" s="38" t="s">
        <v>8</v>
      </c>
      <c r="C167" s="35" t="s">
        <v>0</v>
      </c>
      <c r="D167" s="38" t="s">
        <v>32</v>
      </c>
      <c r="E167" s="50" t="s">
        <v>53</v>
      </c>
      <c r="F167" s="36">
        <v>50</v>
      </c>
      <c r="G167" s="37">
        <v>507035</v>
      </c>
      <c r="H167" s="56"/>
      <c r="I167" s="51">
        <v>1.593</v>
      </c>
      <c r="J167" s="69">
        <f t="shared" si="10"/>
        <v>79.650000000000006</v>
      </c>
    </row>
    <row r="168" spans="2:10" s="14" customFormat="1" ht="16.5" x14ac:dyDescent="0.35">
      <c r="B168" s="38" t="s">
        <v>8</v>
      </c>
      <c r="C168" s="35" t="s">
        <v>0</v>
      </c>
      <c r="D168" s="38" t="s">
        <v>32</v>
      </c>
      <c r="E168" s="50" t="s">
        <v>53</v>
      </c>
      <c r="F168" s="36">
        <v>248</v>
      </c>
      <c r="G168" s="37">
        <v>507035</v>
      </c>
      <c r="H168" s="56"/>
      <c r="I168" s="51">
        <v>1.593</v>
      </c>
      <c r="J168" s="69">
        <f t="shared" si="10"/>
        <v>395.06399999999996</v>
      </c>
    </row>
    <row r="169" spans="2:10" s="14" customFormat="1" ht="16.5" x14ac:dyDescent="0.35">
      <c r="B169" s="38" t="s">
        <v>50</v>
      </c>
      <c r="C169" s="35" t="s">
        <v>0</v>
      </c>
      <c r="D169" s="38" t="s">
        <v>32</v>
      </c>
      <c r="E169" s="50" t="s">
        <v>52</v>
      </c>
      <c r="F169" s="36">
        <v>45</v>
      </c>
      <c r="G169" s="37">
        <v>507035</v>
      </c>
      <c r="H169" s="56"/>
      <c r="I169" s="51">
        <v>1.593</v>
      </c>
      <c r="J169" s="69">
        <f t="shared" si="10"/>
        <v>71.685000000000002</v>
      </c>
    </row>
    <row r="170" spans="2:10" s="14" customFormat="1" ht="16.5" x14ac:dyDescent="0.35">
      <c r="B170" s="38" t="s">
        <v>81</v>
      </c>
      <c r="C170" s="35" t="s">
        <v>0</v>
      </c>
      <c r="D170" s="38" t="s">
        <v>32</v>
      </c>
      <c r="E170" s="50" t="s">
        <v>54</v>
      </c>
      <c r="F170" s="36">
        <v>5</v>
      </c>
      <c r="G170" s="37">
        <v>507035</v>
      </c>
      <c r="H170" s="56"/>
      <c r="I170" s="51">
        <v>1.593</v>
      </c>
      <c r="J170" s="69">
        <f t="shared" si="10"/>
        <v>7.9649999999999999</v>
      </c>
    </row>
    <row r="171" spans="2:10" s="14" customFormat="1" ht="16.5" x14ac:dyDescent="0.35">
      <c r="B171" s="38" t="s">
        <v>50</v>
      </c>
      <c r="C171" s="35" t="s">
        <v>0</v>
      </c>
      <c r="D171" s="38" t="s">
        <v>32</v>
      </c>
      <c r="E171" s="50" t="s">
        <v>52</v>
      </c>
      <c r="F171" s="36">
        <v>45</v>
      </c>
      <c r="G171" s="37">
        <v>507035</v>
      </c>
      <c r="H171" s="56"/>
      <c r="I171" s="51">
        <v>1.593</v>
      </c>
      <c r="J171" s="69">
        <f t="shared" si="10"/>
        <v>71.685000000000002</v>
      </c>
    </row>
    <row r="172" spans="2:10" s="14" customFormat="1" ht="16.5" x14ac:dyDescent="0.35">
      <c r="B172" s="38" t="s">
        <v>81</v>
      </c>
      <c r="C172" s="35" t="s">
        <v>0</v>
      </c>
      <c r="D172" s="38" t="s">
        <v>32</v>
      </c>
      <c r="E172" s="50" t="s">
        <v>54</v>
      </c>
      <c r="F172" s="36">
        <v>1</v>
      </c>
      <c r="G172" s="37">
        <v>507035</v>
      </c>
      <c r="H172" s="56"/>
      <c r="I172" s="51">
        <v>1.593</v>
      </c>
      <c r="J172" s="69">
        <f t="shared" si="10"/>
        <v>1.593</v>
      </c>
    </row>
    <row r="173" spans="2:10" s="14" customFormat="1" ht="16.5" x14ac:dyDescent="0.35">
      <c r="B173" s="38" t="s">
        <v>50</v>
      </c>
      <c r="C173" s="35" t="s">
        <v>0</v>
      </c>
      <c r="D173" s="38" t="s">
        <v>32</v>
      </c>
      <c r="E173" s="50" t="s">
        <v>52</v>
      </c>
      <c r="F173" s="36">
        <v>45</v>
      </c>
      <c r="G173" s="37">
        <v>507035</v>
      </c>
      <c r="H173" s="56"/>
      <c r="I173" s="51">
        <v>1.593</v>
      </c>
      <c r="J173" s="69">
        <f t="shared" si="10"/>
        <v>71.685000000000002</v>
      </c>
    </row>
    <row r="174" spans="2:10" s="14" customFormat="1" ht="16.5" x14ac:dyDescent="0.35">
      <c r="B174" s="38" t="s">
        <v>28</v>
      </c>
      <c r="C174" s="35" t="s">
        <v>0</v>
      </c>
      <c r="D174" s="38" t="s">
        <v>32</v>
      </c>
      <c r="E174" s="50" t="s">
        <v>53</v>
      </c>
      <c r="F174" s="36">
        <v>200</v>
      </c>
      <c r="G174" s="37">
        <v>507035</v>
      </c>
      <c r="H174" s="56"/>
      <c r="I174" s="51">
        <v>1.593</v>
      </c>
      <c r="J174" s="69">
        <f t="shared" si="10"/>
        <v>318.60000000000002</v>
      </c>
    </row>
    <row r="175" spans="2:10" s="14" customFormat="1" ht="16.5" x14ac:dyDescent="0.35">
      <c r="B175" s="38" t="s">
        <v>37</v>
      </c>
      <c r="C175" s="35" t="s">
        <v>0</v>
      </c>
      <c r="D175" s="38" t="s">
        <v>32</v>
      </c>
      <c r="E175" s="50" t="s">
        <v>52</v>
      </c>
      <c r="F175" s="36">
        <v>50</v>
      </c>
      <c r="G175" s="37">
        <v>507035</v>
      </c>
      <c r="H175" s="56"/>
      <c r="I175" s="51">
        <v>1.593</v>
      </c>
      <c r="J175" s="69">
        <f t="shared" si="10"/>
        <v>79.650000000000006</v>
      </c>
    </row>
    <row r="176" spans="2:10" s="14" customFormat="1" ht="16.5" x14ac:dyDescent="0.35">
      <c r="B176" s="59"/>
      <c r="C176" s="59"/>
      <c r="D176" s="59"/>
      <c r="E176" s="59"/>
      <c r="F176" s="54">
        <f>SUM(F145:F175)</f>
        <v>2242</v>
      </c>
      <c r="G176" s="55" t="s">
        <v>27</v>
      </c>
      <c r="H176" s="56">
        <v>238</v>
      </c>
      <c r="I176" s="55" t="s">
        <v>1</v>
      </c>
      <c r="J176" s="68">
        <f>SUM(J145:J175)</f>
        <v>3578.0579999999995</v>
      </c>
    </row>
    <row r="177" spans="1:10" s="32" customFormat="1" ht="16.5" x14ac:dyDescent="0.35">
      <c r="B177" s="38" t="s">
        <v>11</v>
      </c>
      <c r="C177" s="35" t="s">
        <v>0</v>
      </c>
      <c r="D177" s="38" t="s">
        <v>32</v>
      </c>
      <c r="E177" s="50" t="s">
        <v>44</v>
      </c>
      <c r="F177" s="36">
        <v>2290</v>
      </c>
      <c r="G177" s="37">
        <v>110156</v>
      </c>
      <c r="H177" s="38"/>
      <c r="I177" s="51">
        <v>1.0940000000000001</v>
      </c>
      <c r="J177" s="62">
        <f>I177*F177</f>
        <v>2505.2600000000002</v>
      </c>
    </row>
    <row r="178" spans="1:10" s="32" customFormat="1" ht="16.5" x14ac:dyDescent="0.35">
      <c r="B178" s="38" t="s">
        <v>4</v>
      </c>
      <c r="C178" s="35" t="s">
        <v>0</v>
      </c>
      <c r="D178" s="38" t="s">
        <v>32</v>
      </c>
      <c r="E178" s="50" t="s">
        <v>44</v>
      </c>
      <c r="F178" s="36">
        <v>190</v>
      </c>
      <c r="G178" s="37">
        <v>110156</v>
      </c>
      <c r="H178" s="38"/>
      <c r="I178" s="51">
        <v>1.0940000000000001</v>
      </c>
      <c r="J178" s="62">
        <f t="shared" ref="J178:J180" si="11">I178*F178</f>
        <v>207.86</v>
      </c>
    </row>
    <row r="179" spans="1:10" s="32" customFormat="1" ht="16.5" x14ac:dyDescent="0.35">
      <c r="B179" s="38" t="s">
        <v>4</v>
      </c>
      <c r="C179" s="35" t="s">
        <v>0</v>
      </c>
      <c r="D179" s="38" t="s">
        <v>32</v>
      </c>
      <c r="E179" s="50" t="s">
        <v>44</v>
      </c>
      <c r="F179" s="36">
        <v>1</v>
      </c>
      <c r="G179" s="37">
        <v>110156</v>
      </c>
      <c r="H179" s="38"/>
      <c r="I179" s="51">
        <v>1.0940000000000001</v>
      </c>
      <c r="J179" s="62">
        <f t="shared" si="11"/>
        <v>1.0940000000000001</v>
      </c>
    </row>
    <row r="180" spans="1:10" s="32" customFormat="1" ht="16.5" x14ac:dyDescent="0.35">
      <c r="B180" s="38" t="s">
        <v>4</v>
      </c>
      <c r="C180" s="35" t="s">
        <v>0</v>
      </c>
      <c r="D180" s="38" t="s">
        <v>32</v>
      </c>
      <c r="E180" s="50" t="s">
        <v>44</v>
      </c>
      <c r="F180" s="36">
        <v>540</v>
      </c>
      <c r="G180" s="37">
        <v>110156</v>
      </c>
      <c r="H180" s="38"/>
      <c r="I180" s="51">
        <v>1.0940000000000001</v>
      </c>
      <c r="J180" s="62">
        <f t="shared" si="11"/>
        <v>590.76</v>
      </c>
    </row>
    <row r="181" spans="1:10" s="14" customFormat="1" ht="16.5" x14ac:dyDescent="0.35">
      <c r="B181" s="59"/>
      <c r="C181" s="59"/>
      <c r="D181" s="59"/>
      <c r="E181" s="59"/>
      <c r="F181" s="54">
        <f>SUM(F177:F180)</f>
        <v>3021</v>
      </c>
      <c r="G181" s="55" t="s">
        <v>63</v>
      </c>
      <c r="H181" s="56">
        <v>238</v>
      </c>
      <c r="I181" s="55" t="s">
        <v>1</v>
      </c>
      <c r="J181" s="68">
        <f>SUM(J177:J180)</f>
        <v>3304.9740000000002</v>
      </c>
    </row>
    <row r="182" spans="1:10" s="32" customFormat="1" ht="16.5" x14ac:dyDescent="0.35">
      <c r="B182" s="38" t="s">
        <v>84</v>
      </c>
      <c r="C182" s="35" t="s">
        <v>0</v>
      </c>
      <c r="D182" s="38" t="s">
        <v>32</v>
      </c>
      <c r="E182" s="50" t="s">
        <v>45</v>
      </c>
      <c r="F182" s="36">
        <v>1131</v>
      </c>
      <c r="G182" s="37">
        <v>123824</v>
      </c>
      <c r="H182" s="38"/>
      <c r="I182" s="51">
        <v>1.248</v>
      </c>
      <c r="J182" s="62">
        <f>I182*F182</f>
        <v>1411.4880000000001</v>
      </c>
    </row>
    <row r="183" spans="1:10" s="32" customFormat="1" ht="16.5" x14ac:dyDescent="0.35">
      <c r="B183" s="38" t="s">
        <v>11</v>
      </c>
      <c r="C183" s="35" t="s">
        <v>0</v>
      </c>
      <c r="D183" s="38" t="s">
        <v>32</v>
      </c>
      <c r="E183" s="50" t="s">
        <v>44</v>
      </c>
      <c r="F183" s="36">
        <v>56</v>
      </c>
      <c r="G183" s="37">
        <v>123824</v>
      </c>
      <c r="H183" s="38"/>
      <c r="I183" s="51">
        <v>1.0940000000000001</v>
      </c>
      <c r="J183" s="62">
        <f t="shared" ref="J183:J187" si="12">I183*F183</f>
        <v>61.264000000000003</v>
      </c>
    </row>
    <row r="184" spans="1:10" s="32" customFormat="1" ht="16.5" x14ac:dyDescent="0.35">
      <c r="B184" s="38" t="s">
        <v>11</v>
      </c>
      <c r="C184" s="35" t="s">
        <v>0</v>
      </c>
      <c r="D184" s="38" t="s">
        <v>32</v>
      </c>
      <c r="E184" s="50" t="s">
        <v>44</v>
      </c>
      <c r="F184" s="36">
        <v>500</v>
      </c>
      <c r="G184" s="37">
        <v>123824</v>
      </c>
      <c r="H184" s="38"/>
      <c r="I184" s="51">
        <v>1.0940000000000001</v>
      </c>
      <c r="J184" s="62">
        <f t="shared" si="12"/>
        <v>547</v>
      </c>
    </row>
    <row r="185" spans="1:10" s="32" customFormat="1" ht="16.5" x14ac:dyDescent="0.35">
      <c r="B185" s="38" t="s">
        <v>11</v>
      </c>
      <c r="C185" s="35" t="s">
        <v>0</v>
      </c>
      <c r="D185" s="38" t="s">
        <v>32</v>
      </c>
      <c r="E185" s="50" t="s">
        <v>44</v>
      </c>
      <c r="F185" s="36">
        <v>750</v>
      </c>
      <c r="G185" s="37">
        <v>123824</v>
      </c>
      <c r="H185" s="38"/>
      <c r="I185" s="51">
        <v>1.0940000000000001</v>
      </c>
      <c r="J185" s="62">
        <f t="shared" si="12"/>
        <v>820.50000000000011</v>
      </c>
    </row>
    <row r="186" spans="1:10" s="32" customFormat="1" ht="16.5" x14ac:dyDescent="0.35">
      <c r="B186" s="38" t="s">
        <v>11</v>
      </c>
      <c r="C186" s="35" t="s">
        <v>0</v>
      </c>
      <c r="D186" s="38" t="s">
        <v>32</v>
      </c>
      <c r="E186" s="50" t="s">
        <v>44</v>
      </c>
      <c r="F186" s="36">
        <v>360</v>
      </c>
      <c r="G186" s="37">
        <v>123824</v>
      </c>
      <c r="H186" s="38"/>
      <c r="I186" s="51">
        <v>1.0940000000000001</v>
      </c>
      <c r="J186" s="62">
        <f t="shared" si="12"/>
        <v>393.84000000000003</v>
      </c>
    </row>
    <row r="187" spans="1:10" s="32" customFormat="1" ht="16.5" x14ac:dyDescent="0.35">
      <c r="B187" s="38" t="s">
        <v>11</v>
      </c>
      <c r="C187" s="35" t="s">
        <v>0</v>
      </c>
      <c r="D187" s="38" t="s">
        <v>32</v>
      </c>
      <c r="E187" s="50" t="s">
        <v>44</v>
      </c>
      <c r="F187" s="36">
        <v>163</v>
      </c>
      <c r="G187" s="37">
        <v>123824</v>
      </c>
      <c r="H187" s="38"/>
      <c r="I187" s="51">
        <v>1.0940000000000001</v>
      </c>
      <c r="J187" s="62">
        <f t="shared" si="12"/>
        <v>178.322</v>
      </c>
    </row>
    <row r="188" spans="1:10" s="14" customFormat="1" ht="16.5" x14ac:dyDescent="0.35">
      <c r="B188" s="59"/>
      <c r="C188" s="59"/>
      <c r="D188" s="59"/>
      <c r="E188" s="59"/>
      <c r="F188" s="54">
        <f>SUM(F182:F187)</f>
        <v>2960</v>
      </c>
      <c r="G188" s="55" t="s">
        <v>64</v>
      </c>
      <c r="H188" s="56">
        <v>238</v>
      </c>
      <c r="I188" s="55" t="s">
        <v>1</v>
      </c>
      <c r="J188" s="68">
        <f>SUM(J182:J187)</f>
        <v>3412.4140000000002</v>
      </c>
    </row>
    <row r="189" spans="1:10" s="32" customFormat="1" ht="16.5" x14ac:dyDescent="0.35">
      <c r="A189" s="31"/>
      <c r="B189" s="38" t="s">
        <v>13</v>
      </c>
      <c r="C189" s="35" t="s">
        <v>0</v>
      </c>
      <c r="D189" s="38" t="s">
        <v>32</v>
      </c>
      <c r="E189" s="50" t="s">
        <v>46</v>
      </c>
      <c r="F189" s="36">
        <v>1140</v>
      </c>
      <c r="G189" s="37">
        <v>247992</v>
      </c>
      <c r="H189" s="38"/>
      <c r="I189" s="51">
        <v>1.06</v>
      </c>
      <c r="J189" s="62">
        <f>I189*F189</f>
        <v>1208.4000000000001</v>
      </c>
    </row>
    <row r="190" spans="1:10" s="32" customFormat="1" ht="16.5" x14ac:dyDescent="0.35">
      <c r="A190" s="31"/>
      <c r="B190" s="38" t="s">
        <v>4</v>
      </c>
      <c r="C190" s="35" t="s">
        <v>0</v>
      </c>
      <c r="D190" s="38" t="s">
        <v>32</v>
      </c>
      <c r="E190" s="50" t="s">
        <v>44</v>
      </c>
      <c r="F190" s="36">
        <v>440</v>
      </c>
      <c r="G190" s="37">
        <v>247992</v>
      </c>
      <c r="H190" s="38"/>
      <c r="I190" s="51">
        <v>1.0940000000000001</v>
      </c>
      <c r="J190" s="62">
        <f t="shared" ref="J190:J194" si="13">I190*F190</f>
        <v>481.36</v>
      </c>
    </row>
    <row r="191" spans="1:10" s="32" customFormat="1" ht="16.5" x14ac:dyDescent="0.35">
      <c r="A191" s="31"/>
      <c r="B191" s="38" t="s">
        <v>4</v>
      </c>
      <c r="C191" s="35" t="s">
        <v>0</v>
      </c>
      <c r="D191" s="38" t="s">
        <v>32</v>
      </c>
      <c r="E191" s="50" t="s">
        <v>44</v>
      </c>
      <c r="F191" s="36">
        <v>1235</v>
      </c>
      <c r="G191" s="37">
        <v>247992</v>
      </c>
      <c r="H191" s="38"/>
      <c r="I191" s="51">
        <v>1.0940000000000001</v>
      </c>
      <c r="J191" s="62">
        <f t="shared" si="13"/>
        <v>1351.0900000000001</v>
      </c>
    </row>
    <row r="192" spans="1:10" s="32" customFormat="1" ht="16.5" x14ac:dyDescent="0.35">
      <c r="A192" s="31"/>
      <c r="B192" s="38" t="s">
        <v>11</v>
      </c>
      <c r="C192" s="35" t="s">
        <v>0</v>
      </c>
      <c r="D192" s="38" t="s">
        <v>32</v>
      </c>
      <c r="E192" s="50" t="s">
        <v>44</v>
      </c>
      <c r="F192" s="36">
        <v>60</v>
      </c>
      <c r="G192" s="37">
        <v>247992</v>
      </c>
      <c r="H192" s="38"/>
      <c r="I192" s="51">
        <v>1.0940000000000001</v>
      </c>
      <c r="J192" s="62">
        <f t="shared" si="13"/>
        <v>65.64</v>
      </c>
    </row>
    <row r="193" spans="1:10" s="32" customFormat="1" ht="16.5" x14ac:dyDescent="0.35">
      <c r="A193" s="31"/>
      <c r="B193" s="38" t="s">
        <v>4</v>
      </c>
      <c r="C193" s="35" t="s">
        <v>0</v>
      </c>
      <c r="D193" s="38" t="s">
        <v>32</v>
      </c>
      <c r="E193" s="50" t="s">
        <v>44</v>
      </c>
      <c r="F193" s="36">
        <v>490</v>
      </c>
      <c r="G193" s="37">
        <v>247992</v>
      </c>
      <c r="H193" s="38"/>
      <c r="I193" s="51">
        <v>1.0940000000000001</v>
      </c>
      <c r="J193" s="62">
        <f t="shared" si="13"/>
        <v>536.06000000000006</v>
      </c>
    </row>
    <row r="194" spans="1:10" s="32" customFormat="1" ht="16.5" x14ac:dyDescent="0.35">
      <c r="A194" s="31"/>
      <c r="B194" s="38" t="s">
        <v>84</v>
      </c>
      <c r="C194" s="35" t="s">
        <v>0</v>
      </c>
      <c r="D194" s="38" t="s">
        <v>32</v>
      </c>
      <c r="E194" s="50" t="s">
        <v>45</v>
      </c>
      <c r="F194" s="36">
        <v>12</v>
      </c>
      <c r="G194" s="37">
        <v>247992</v>
      </c>
      <c r="H194" s="38"/>
      <c r="I194" s="51">
        <v>1.248</v>
      </c>
      <c r="J194" s="62">
        <f t="shared" si="13"/>
        <v>14.975999999999999</v>
      </c>
    </row>
    <row r="195" spans="1:10" s="14" customFormat="1" ht="16.5" x14ac:dyDescent="0.35">
      <c r="B195" s="59"/>
      <c r="C195" s="59"/>
      <c r="D195" s="59"/>
      <c r="E195" s="59"/>
      <c r="F195" s="54">
        <f>SUM(F189:F194)</f>
        <v>3377</v>
      </c>
      <c r="G195" s="55" t="s">
        <v>65</v>
      </c>
      <c r="H195" s="56">
        <v>238</v>
      </c>
      <c r="I195" s="55" t="s">
        <v>1</v>
      </c>
      <c r="J195" s="68">
        <f>SUM(J189:J194)</f>
        <v>3657.5260000000003</v>
      </c>
    </row>
    <row r="196" spans="1:10" s="32" customFormat="1" ht="16.5" x14ac:dyDescent="0.35">
      <c r="B196" s="38" t="s">
        <v>84</v>
      </c>
      <c r="C196" s="35" t="s">
        <v>0</v>
      </c>
      <c r="D196" s="38" t="s">
        <v>32</v>
      </c>
      <c r="E196" s="50" t="s">
        <v>45</v>
      </c>
      <c r="F196" s="36">
        <v>88</v>
      </c>
      <c r="G196" s="37">
        <v>252980</v>
      </c>
      <c r="H196" s="61"/>
      <c r="I196" s="51">
        <v>1.248</v>
      </c>
      <c r="J196" s="62">
        <f>I196*F196</f>
        <v>109.824</v>
      </c>
    </row>
    <row r="197" spans="1:10" s="32" customFormat="1" ht="16.5" x14ac:dyDescent="0.35">
      <c r="B197" s="38" t="s">
        <v>11</v>
      </c>
      <c r="C197" s="35" t="s">
        <v>0</v>
      </c>
      <c r="D197" s="38" t="s">
        <v>32</v>
      </c>
      <c r="E197" s="50" t="s">
        <v>44</v>
      </c>
      <c r="F197" s="36">
        <v>95</v>
      </c>
      <c r="G197" s="37">
        <v>252980</v>
      </c>
      <c r="H197" s="61"/>
      <c r="I197" s="51">
        <v>1.0940000000000001</v>
      </c>
      <c r="J197" s="62">
        <f t="shared" ref="J197:J201" si="14">I197*F197</f>
        <v>103.93</v>
      </c>
    </row>
    <row r="198" spans="1:10" s="32" customFormat="1" ht="16.5" x14ac:dyDescent="0.35">
      <c r="B198" s="38" t="s">
        <v>11</v>
      </c>
      <c r="C198" s="35" t="s">
        <v>0</v>
      </c>
      <c r="D198" s="38" t="s">
        <v>32</v>
      </c>
      <c r="E198" s="50" t="s">
        <v>44</v>
      </c>
      <c r="F198" s="36">
        <v>2007</v>
      </c>
      <c r="G198" s="37">
        <v>252980</v>
      </c>
      <c r="H198" s="61"/>
      <c r="I198" s="51">
        <v>1.0940000000000001</v>
      </c>
      <c r="J198" s="62">
        <f t="shared" si="14"/>
        <v>2195.6580000000004</v>
      </c>
    </row>
    <row r="199" spans="1:10" s="32" customFormat="1" ht="16.5" x14ac:dyDescent="0.35">
      <c r="B199" s="38" t="s">
        <v>4</v>
      </c>
      <c r="C199" s="35" t="s">
        <v>0</v>
      </c>
      <c r="D199" s="38" t="s">
        <v>32</v>
      </c>
      <c r="E199" s="50" t="s">
        <v>44</v>
      </c>
      <c r="F199" s="36">
        <v>87</v>
      </c>
      <c r="G199" s="37">
        <v>252980</v>
      </c>
      <c r="H199" s="61"/>
      <c r="I199" s="51">
        <v>1.0940000000000001</v>
      </c>
      <c r="J199" s="62">
        <f t="shared" si="14"/>
        <v>95.178000000000011</v>
      </c>
    </row>
    <row r="200" spans="1:10" s="32" customFormat="1" ht="16.5" x14ac:dyDescent="0.35">
      <c r="B200" s="38" t="s">
        <v>14</v>
      </c>
      <c r="C200" s="35" t="s">
        <v>0</v>
      </c>
      <c r="D200" s="38" t="s">
        <v>32</v>
      </c>
      <c r="E200" s="50" t="s">
        <v>56</v>
      </c>
      <c r="F200" s="36">
        <v>427</v>
      </c>
      <c r="G200" s="37">
        <v>252980</v>
      </c>
      <c r="H200" s="61"/>
      <c r="I200" s="51">
        <v>1.0940000000000001</v>
      </c>
      <c r="J200" s="62">
        <f t="shared" si="14"/>
        <v>467.13800000000003</v>
      </c>
    </row>
    <row r="201" spans="1:10" s="32" customFormat="1" ht="16.5" x14ac:dyDescent="0.35">
      <c r="B201" s="38" t="s">
        <v>14</v>
      </c>
      <c r="C201" s="35" t="s">
        <v>0</v>
      </c>
      <c r="D201" s="38" t="s">
        <v>32</v>
      </c>
      <c r="E201" s="50" t="s">
        <v>56</v>
      </c>
      <c r="F201" s="36">
        <v>289</v>
      </c>
      <c r="G201" s="37">
        <v>252980</v>
      </c>
      <c r="H201" s="61"/>
      <c r="I201" s="51">
        <v>1.0940000000000001</v>
      </c>
      <c r="J201" s="62">
        <f t="shared" si="14"/>
        <v>316.166</v>
      </c>
    </row>
    <row r="202" spans="1:10" s="14" customFormat="1" ht="16.5" x14ac:dyDescent="0.35">
      <c r="B202" s="59"/>
      <c r="C202" s="59"/>
      <c r="D202" s="59"/>
      <c r="E202" s="59"/>
      <c r="F202" s="54">
        <f>SUM(F196:F201)</f>
        <v>2993</v>
      </c>
      <c r="G202" s="55" t="s">
        <v>66</v>
      </c>
      <c r="H202" s="56">
        <v>238</v>
      </c>
      <c r="I202" s="55" t="s">
        <v>1</v>
      </c>
      <c r="J202" s="68">
        <f>SUM(J196:J201)</f>
        <v>3287.8940000000002</v>
      </c>
    </row>
    <row r="203" spans="1:10" s="14" customFormat="1" ht="16.5" x14ac:dyDescent="0.35">
      <c r="B203" s="38" t="s">
        <v>57</v>
      </c>
      <c r="C203" s="35" t="s">
        <v>0</v>
      </c>
      <c r="D203" s="38" t="s">
        <v>32</v>
      </c>
      <c r="E203" s="50" t="s">
        <v>58</v>
      </c>
      <c r="F203" s="36">
        <v>150</v>
      </c>
      <c r="G203" s="37">
        <v>251323</v>
      </c>
      <c r="H203" s="38"/>
      <c r="I203" s="51">
        <v>1.0940000000000001</v>
      </c>
      <c r="J203" s="62">
        <f>I203*F203</f>
        <v>164.10000000000002</v>
      </c>
    </row>
    <row r="204" spans="1:10" s="14" customFormat="1" ht="16.5" x14ac:dyDescent="0.35">
      <c r="B204" s="38" t="s">
        <v>57</v>
      </c>
      <c r="C204" s="35" t="s">
        <v>0</v>
      </c>
      <c r="D204" s="38" t="s">
        <v>32</v>
      </c>
      <c r="E204" s="50" t="s">
        <v>58</v>
      </c>
      <c r="F204" s="36">
        <v>150</v>
      </c>
      <c r="G204" s="37">
        <v>251323</v>
      </c>
      <c r="H204" s="38"/>
      <c r="I204" s="51">
        <v>1.0940000000000001</v>
      </c>
      <c r="J204" s="62">
        <f t="shared" ref="J204:J215" si="15">I204*F204</f>
        <v>164.10000000000002</v>
      </c>
    </row>
    <row r="205" spans="1:10" s="14" customFormat="1" ht="16.5" x14ac:dyDescent="0.35">
      <c r="B205" s="38" t="s">
        <v>57</v>
      </c>
      <c r="C205" s="35" t="s">
        <v>0</v>
      </c>
      <c r="D205" s="38" t="s">
        <v>32</v>
      </c>
      <c r="E205" s="50" t="s">
        <v>58</v>
      </c>
      <c r="F205" s="36">
        <v>272</v>
      </c>
      <c r="G205" s="37">
        <v>251323</v>
      </c>
      <c r="H205" s="38"/>
      <c r="I205" s="51">
        <v>1.0940000000000001</v>
      </c>
      <c r="J205" s="62">
        <f t="shared" si="15"/>
        <v>297.56800000000004</v>
      </c>
    </row>
    <row r="206" spans="1:10" s="14" customFormat="1" ht="16.5" x14ac:dyDescent="0.35">
      <c r="B206" s="38" t="s">
        <v>84</v>
      </c>
      <c r="C206" s="35" t="s">
        <v>0</v>
      </c>
      <c r="D206" s="38" t="s">
        <v>32</v>
      </c>
      <c r="E206" s="50" t="s">
        <v>45</v>
      </c>
      <c r="F206" s="36">
        <v>346</v>
      </c>
      <c r="G206" s="37">
        <v>251323</v>
      </c>
      <c r="H206" s="38"/>
      <c r="I206" s="51">
        <v>1.248</v>
      </c>
      <c r="J206" s="62">
        <f t="shared" si="15"/>
        <v>431.80799999999999</v>
      </c>
    </row>
    <row r="207" spans="1:10" s="14" customFormat="1" ht="16.5" x14ac:dyDescent="0.35">
      <c r="B207" s="38" t="s">
        <v>4</v>
      </c>
      <c r="C207" s="35" t="s">
        <v>0</v>
      </c>
      <c r="D207" s="38" t="s">
        <v>32</v>
      </c>
      <c r="E207" s="50" t="s">
        <v>44</v>
      </c>
      <c r="F207" s="36">
        <v>383</v>
      </c>
      <c r="G207" s="37">
        <v>251323</v>
      </c>
      <c r="H207" s="38"/>
      <c r="I207" s="51">
        <v>1.0940000000000001</v>
      </c>
      <c r="J207" s="62">
        <f t="shared" si="15"/>
        <v>419.00200000000001</v>
      </c>
    </row>
    <row r="208" spans="1:10" s="14" customFormat="1" ht="16.5" x14ac:dyDescent="0.35">
      <c r="B208" s="38" t="s">
        <v>4</v>
      </c>
      <c r="C208" s="35" t="s">
        <v>0</v>
      </c>
      <c r="D208" s="38" t="s">
        <v>32</v>
      </c>
      <c r="E208" s="50" t="s">
        <v>44</v>
      </c>
      <c r="F208" s="36">
        <v>640</v>
      </c>
      <c r="G208" s="37">
        <v>251323</v>
      </c>
      <c r="H208" s="38"/>
      <c r="I208" s="51">
        <v>1.0940000000000001</v>
      </c>
      <c r="J208" s="62">
        <f t="shared" si="15"/>
        <v>700.16000000000008</v>
      </c>
    </row>
    <row r="209" spans="2:10" s="14" customFormat="1" ht="16.5" x14ac:dyDescent="0.35">
      <c r="B209" s="38" t="s">
        <v>57</v>
      </c>
      <c r="C209" s="35" t="s">
        <v>0</v>
      </c>
      <c r="D209" s="38" t="s">
        <v>32</v>
      </c>
      <c r="E209" s="50" t="s">
        <v>58</v>
      </c>
      <c r="F209" s="36">
        <v>2</v>
      </c>
      <c r="G209" s="37">
        <v>251323</v>
      </c>
      <c r="H209" s="38"/>
      <c r="I209" s="51">
        <v>1.0940000000000001</v>
      </c>
      <c r="J209" s="62">
        <f t="shared" si="15"/>
        <v>2.1880000000000002</v>
      </c>
    </row>
    <row r="210" spans="2:10" s="14" customFormat="1" ht="16.5" x14ac:dyDescent="0.35">
      <c r="B210" s="38" t="s">
        <v>84</v>
      </c>
      <c r="C210" s="35" t="s">
        <v>0</v>
      </c>
      <c r="D210" s="38" t="s">
        <v>32</v>
      </c>
      <c r="E210" s="50" t="s">
        <v>45</v>
      </c>
      <c r="F210" s="36">
        <v>67</v>
      </c>
      <c r="G210" s="37">
        <v>251323</v>
      </c>
      <c r="H210" s="38"/>
      <c r="I210" s="51">
        <v>1.248</v>
      </c>
      <c r="J210" s="62">
        <f t="shared" si="15"/>
        <v>83.616</v>
      </c>
    </row>
    <row r="211" spans="2:10" s="14" customFormat="1" ht="16.5" x14ac:dyDescent="0.35">
      <c r="B211" s="38" t="s">
        <v>11</v>
      </c>
      <c r="C211" s="35" t="s">
        <v>0</v>
      </c>
      <c r="D211" s="38" t="s">
        <v>32</v>
      </c>
      <c r="E211" s="50" t="s">
        <v>44</v>
      </c>
      <c r="F211" s="36">
        <v>1</v>
      </c>
      <c r="G211" s="37">
        <v>251323</v>
      </c>
      <c r="H211" s="38"/>
      <c r="I211" s="51">
        <v>1.0940000000000001</v>
      </c>
      <c r="J211" s="62">
        <f t="shared" si="15"/>
        <v>1.0940000000000001</v>
      </c>
    </row>
    <row r="212" spans="2:10" s="14" customFormat="1" ht="16.5" x14ac:dyDescent="0.35">
      <c r="B212" s="38" t="s">
        <v>11</v>
      </c>
      <c r="C212" s="35" t="s">
        <v>0</v>
      </c>
      <c r="D212" s="38" t="s">
        <v>32</v>
      </c>
      <c r="E212" s="50" t="s">
        <v>44</v>
      </c>
      <c r="F212" s="36">
        <v>1</v>
      </c>
      <c r="G212" s="37">
        <v>251323</v>
      </c>
      <c r="H212" s="38"/>
      <c r="I212" s="51">
        <v>1.0940000000000001</v>
      </c>
      <c r="J212" s="62">
        <f t="shared" si="15"/>
        <v>1.0940000000000001</v>
      </c>
    </row>
    <row r="213" spans="2:10" s="14" customFormat="1" ht="16.5" x14ac:dyDescent="0.35">
      <c r="B213" s="38" t="s">
        <v>4</v>
      </c>
      <c r="C213" s="35" t="s">
        <v>0</v>
      </c>
      <c r="D213" s="38" t="s">
        <v>32</v>
      </c>
      <c r="E213" s="50" t="s">
        <v>44</v>
      </c>
      <c r="F213" s="36">
        <v>38</v>
      </c>
      <c r="G213" s="37">
        <v>251323</v>
      </c>
      <c r="H213" s="38"/>
      <c r="I213" s="51">
        <v>1.0940000000000001</v>
      </c>
      <c r="J213" s="62">
        <f t="shared" si="15"/>
        <v>41.572000000000003</v>
      </c>
    </row>
    <row r="214" spans="2:10" s="14" customFormat="1" ht="16.5" x14ac:dyDescent="0.35">
      <c r="B214" s="38" t="s">
        <v>4</v>
      </c>
      <c r="C214" s="35" t="s">
        <v>0</v>
      </c>
      <c r="D214" s="38" t="s">
        <v>32</v>
      </c>
      <c r="E214" s="50" t="s">
        <v>44</v>
      </c>
      <c r="F214" s="36">
        <v>1</v>
      </c>
      <c r="G214" s="37">
        <v>251323</v>
      </c>
      <c r="H214" s="38"/>
      <c r="I214" s="51">
        <v>1.0940000000000001</v>
      </c>
      <c r="J214" s="62">
        <f t="shared" si="15"/>
        <v>1.0940000000000001</v>
      </c>
    </row>
    <row r="215" spans="2:10" s="14" customFormat="1" ht="17.25" customHeight="1" x14ac:dyDescent="0.35">
      <c r="B215" s="38" t="s">
        <v>11</v>
      </c>
      <c r="C215" s="35" t="s">
        <v>0</v>
      </c>
      <c r="D215" s="38" t="s">
        <v>32</v>
      </c>
      <c r="E215" s="50" t="s">
        <v>44</v>
      </c>
      <c r="F215" s="36">
        <v>1000</v>
      </c>
      <c r="G215" s="37">
        <v>251323</v>
      </c>
      <c r="H215" s="38"/>
      <c r="I215" s="51">
        <v>1.0940000000000001</v>
      </c>
      <c r="J215" s="62">
        <f t="shared" si="15"/>
        <v>1094</v>
      </c>
    </row>
    <row r="216" spans="2:10" s="14" customFormat="1" ht="16.5" x14ac:dyDescent="0.35">
      <c r="B216" s="49"/>
      <c r="C216" s="59"/>
      <c r="D216" s="59"/>
      <c r="E216" s="59"/>
      <c r="F216" s="54">
        <f>SUM(F203:F215)</f>
        <v>3051</v>
      </c>
      <c r="G216" s="55" t="s">
        <v>72</v>
      </c>
      <c r="H216" s="56">
        <v>238</v>
      </c>
      <c r="I216" s="55" t="s">
        <v>1</v>
      </c>
      <c r="J216" s="68">
        <f>SUM(J203:J215)</f>
        <v>3401.3960000000006</v>
      </c>
    </row>
    <row r="217" spans="2:10" s="14" customFormat="1" ht="16.5" x14ac:dyDescent="0.35">
      <c r="B217" s="38" t="s">
        <v>4</v>
      </c>
      <c r="C217" s="35" t="s">
        <v>0</v>
      </c>
      <c r="D217" s="38" t="s">
        <v>32</v>
      </c>
      <c r="E217" s="50" t="s">
        <v>44</v>
      </c>
      <c r="F217" s="36">
        <v>222</v>
      </c>
      <c r="G217" s="37">
        <v>252114</v>
      </c>
      <c r="H217" s="38"/>
      <c r="I217" s="51">
        <v>1.0940000000000001</v>
      </c>
      <c r="J217" s="62">
        <f>I217*F217</f>
        <v>242.86800000000002</v>
      </c>
    </row>
    <row r="218" spans="2:10" s="14" customFormat="1" ht="16.5" x14ac:dyDescent="0.35">
      <c r="B218" s="38" t="s">
        <v>4</v>
      </c>
      <c r="C218" s="35" t="s">
        <v>0</v>
      </c>
      <c r="D218" s="38" t="s">
        <v>32</v>
      </c>
      <c r="E218" s="50" t="s">
        <v>44</v>
      </c>
      <c r="F218" s="36">
        <v>34</v>
      </c>
      <c r="G218" s="37">
        <v>252114</v>
      </c>
      <c r="H218" s="38"/>
      <c r="I218" s="51">
        <v>1.0940000000000001</v>
      </c>
      <c r="J218" s="62">
        <f t="shared" ref="J218:J222" si="16">I218*F218</f>
        <v>37.196000000000005</v>
      </c>
    </row>
    <row r="219" spans="2:10" s="14" customFormat="1" ht="16.5" x14ac:dyDescent="0.35">
      <c r="B219" s="38" t="s">
        <v>11</v>
      </c>
      <c r="C219" s="35" t="s">
        <v>0</v>
      </c>
      <c r="D219" s="38" t="s">
        <v>32</v>
      </c>
      <c r="E219" s="50" t="s">
        <v>44</v>
      </c>
      <c r="F219" s="36">
        <v>1646</v>
      </c>
      <c r="G219" s="37">
        <v>252114</v>
      </c>
      <c r="H219" s="38"/>
      <c r="I219" s="51">
        <v>1.0940000000000001</v>
      </c>
      <c r="J219" s="62">
        <f t="shared" si="16"/>
        <v>1800.7240000000002</v>
      </c>
    </row>
    <row r="220" spans="2:10" s="14" customFormat="1" ht="16.5" x14ac:dyDescent="0.35">
      <c r="B220" s="38" t="s">
        <v>11</v>
      </c>
      <c r="C220" s="35" t="s">
        <v>0</v>
      </c>
      <c r="D220" s="38" t="s">
        <v>32</v>
      </c>
      <c r="E220" s="50" t="s">
        <v>44</v>
      </c>
      <c r="F220" s="36">
        <v>77</v>
      </c>
      <c r="G220" s="37">
        <v>252114</v>
      </c>
      <c r="H220" s="38"/>
      <c r="I220" s="51">
        <v>1.0940000000000001</v>
      </c>
      <c r="J220" s="62">
        <f t="shared" si="16"/>
        <v>84.238</v>
      </c>
    </row>
    <row r="221" spans="2:10" s="14" customFormat="1" ht="16.5" x14ac:dyDescent="0.35">
      <c r="B221" s="38" t="s">
        <v>11</v>
      </c>
      <c r="C221" s="35" t="s">
        <v>0</v>
      </c>
      <c r="D221" s="38" t="s">
        <v>32</v>
      </c>
      <c r="E221" s="50" t="s">
        <v>44</v>
      </c>
      <c r="F221" s="36">
        <v>1</v>
      </c>
      <c r="G221" s="37">
        <v>252114</v>
      </c>
      <c r="H221" s="38"/>
      <c r="I221" s="51">
        <v>1.0940000000000001</v>
      </c>
      <c r="J221" s="62">
        <f t="shared" si="16"/>
        <v>1.0940000000000001</v>
      </c>
    </row>
    <row r="222" spans="2:10" s="14" customFormat="1" ht="16.5" x14ac:dyDescent="0.35">
      <c r="B222" s="38" t="s">
        <v>11</v>
      </c>
      <c r="C222" s="35" t="s">
        <v>0</v>
      </c>
      <c r="D222" s="38" t="s">
        <v>32</v>
      </c>
      <c r="E222" s="50" t="s">
        <v>44</v>
      </c>
      <c r="F222" s="36">
        <v>907</v>
      </c>
      <c r="G222" s="37">
        <v>252114</v>
      </c>
      <c r="H222" s="38"/>
      <c r="I222" s="51">
        <v>1.0940000000000001</v>
      </c>
      <c r="J222" s="62">
        <f t="shared" si="16"/>
        <v>992.25800000000004</v>
      </c>
    </row>
    <row r="223" spans="2:10" s="14" customFormat="1" ht="16.5" x14ac:dyDescent="0.35">
      <c r="B223" s="59"/>
      <c r="C223" s="59"/>
      <c r="D223" s="59"/>
      <c r="E223" s="59"/>
      <c r="F223" s="54">
        <f>SUM(F217:F222)</f>
        <v>2887</v>
      </c>
      <c r="G223" s="55" t="s">
        <v>73</v>
      </c>
      <c r="H223" s="56">
        <v>238</v>
      </c>
      <c r="I223" s="55" t="s">
        <v>1</v>
      </c>
      <c r="J223" s="68">
        <f>SUM(J217:J222)</f>
        <v>3158.3779999999997</v>
      </c>
    </row>
    <row r="224" spans="2:10" s="14" customFormat="1" ht="16.5" x14ac:dyDescent="0.35">
      <c r="B224" s="38" t="s">
        <v>4</v>
      </c>
      <c r="C224" s="35" t="s">
        <v>0</v>
      </c>
      <c r="D224" s="38" t="s">
        <v>32</v>
      </c>
      <c r="E224" s="50" t="s">
        <v>44</v>
      </c>
      <c r="F224" s="36">
        <v>70</v>
      </c>
      <c r="G224" s="37">
        <v>260553</v>
      </c>
      <c r="H224" s="38"/>
      <c r="I224" s="51">
        <v>1.0940000000000001</v>
      </c>
      <c r="J224" s="69">
        <f>I224*F224</f>
        <v>76.580000000000013</v>
      </c>
    </row>
    <row r="225" spans="2:11" s="14" customFormat="1" ht="16.5" x14ac:dyDescent="0.35">
      <c r="B225" s="38" t="s">
        <v>4</v>
      </c>
      <c r="C225" s="35" t="s">
        <v>0</v>
      </c>
      <c r="D225" s="38" t="s">
        <v>32</v>
      </c>
      <c r="E225" s="50" t="s">
        <v>44</v>
      </c>
      <c r="F225" s="36">
        <v>174</v>
      </c>
      <c r="G225" s="37">
        <v>260553</v>
      </c>
      <c r="H225" s="38"/>
      <c r="I225" s="51">
        <v>1.0940000000000001</v>
      </c>
      <c r="J225" s="69">
        <f t="shared" ref="J225:J229" si="17">I225*F225</f>
        <v>190.35600000000002</v>
      </c>
    </row>
    <row r="226" spans="2:11" s="14" customFormat="1" ht="16.5" x14ac:dyDescent="0.35">
      <c r="B226" s="38" t="s">
        <v>11</v>
      </c>
      <c r="C226" s="35" t="s">
        <v>0</v>
      </c>
      <c r="D226" s="38" t="s">
        <v>32</v>
      </c>
      <c r="E226" s="50" t="s">
        <v>44</v>
      </c>
      <c r="F226" s="36">
        <v>2276</v>
      </c>
      <c r="G226" s="37">
        <v>260553</v>
      </c>
      <c r="H226" s="38"/>
      <c r="I226" s="51">
        <v>1.0940000000000001</v>
      </c>
      <c r="J226" s="69">
        <f t="shared" si="17"/>
        <v>2489.9440000000004</v>
      </c>
    </row>
    <row r="227" spans="2:11" s="14" customFormat="1" ht="16.5" x14ac:dyDescent="0.35">
      <c r="B227" s="38" t="s">
        <v>57</v>
      </c>
      <c r="C227" s="35" t="s">
        <v>0</v>
      </c>
      <c r="D227" s="38" t="s">
        <v>32</v>
      </c>
      <c r="E227" s="50" t="s">
        <v>58</v>
      </c>
      <c r="F227" s="36">
        <v>1</v>
      </c>
      <c r="G227" s="37">
        <v>260553</v>
      </c>
      <c r="H227" s="38"/>
      <c r="I227" s="51">
        <v>1.0940000000000001</v>
      </c>
      <c r="J227" s="69">
        <f t="shared" si="17"/>
        <v>1.0940000000000001</v>
      </c>
    </row>
    <row r="228" spans="2:11" s="14" customFormat="1" ht="16.5" x14ac:dyDescent="0.35">
      <c r="B228" s="38" t="s">
        <v>59</v>
      </c>
      <c r="C228" s="35" t="s">
        <v>0</v>
      </c>
      <c r="D228" s="38" t="s">
        <v>32</v>
      </c>
      <c r="E228" s="50" t="s">
        <v>58</v>
      </c>
      <c r="F228" s="36">
        <v>316</v>
      </c>
      <c r="G228" s="37">
        <v>260553</v>
      </c>
      <c r="H228" s="38"/>
      <c r="I228" s="51">
        <v>1.0940000000000001</v>
      </c>
      <c r="J228" s="69">
        <f t="shared" si="17"/>
        <v>345.70400000000001</v>
      </c>
    </row>
    <row r="229" spans="2:11" s="14" customFormat="1" ht="16.5" x14ac:dyDescent="0.35">
      <c r="B229" s="38" t="s">
        <v>59</v>
      </c>
      <c r="C229" s="35" t="s">
        <v>0</v>
      </c>
      <c r="D229" s="38" t="s">
        <v>32</v>
      </c>
      <c r="E229" s="50" t="s">
        <v>58</v>
      </c>
      <c r="F229" s="36">
        <v>66</v>
      </c>
      <c r="G229" s="37">
        <v>260553</v>
      </c>
      <c r="H229" s="38"/>
      <c r="I229" s="51">
        <v>1.0940000000000001</v>
      </c>
      <c r="J229" s="69">
        <f t="shared" si="17"/>
        <v>72.204000000000008</v>
      </c>
    </row>
    <row r="230" spans="2:11" s="14" customFormat="1" ht="16.5" x14ac:dyDescent="0.35">
      <c r="B230" s="59"/>
      <c r="C230" s="59"/>
      <c r="D230" s="59"/>
      <c r="E230" s="59"/>
      <c r="F230" s="54">
        <f>SUM(F224:F229)</f>
        <v>2903</v>
      </c>
      <c r="G230" s="55" t="s">
        <v>74</v>
      </c>
      <c r="H230" s="56">
        <v>238</v>
      </c>
      <c r="I230" s="55" t="s">
        <v>1</v>
      </c>
      <c r="J230" s="68">
        <f>SUM(J224:J229)</f>
        <v>3175.882000000001</v>
      </c>
    </row>
    <row r="231" spans="2:11" s="14" customFormat="1" ht="16.5" x14ac:dyDescent="0.35">
      <c r="B231" s="38" t="s">
        <v>4</v>
      </c>
      <c r="C231" s="35" t="s">
        <v>0</v>
      </c>
      <c r="D231" s="38" t="s">
        <v>32</v>
      </c>
      <c r="E231" s="50" t="s">
        <v>44</v>
      </c>
      <c r="F231" s="36">
        <v>677</v>
      </c>
      <c r="G231" s="37">
        <v>234253</v>
      </c>
      <c r="H231" s="38"/>
      <c r="I231" s="51">
        <v>1.0940000000000001</v>
      </c>
      <c r="J231" s="69">
        <f>I231*F231</f>
        <v>740.63800000000003</v>
      </c>
    </row>
    <row r="232" spans="2:11" s="14" customFormat="1" ht="16.5" x14ac:dyDescent="0.35">
      <c r="B232" s="38" t="s">
        <v>59</v>
      </c>
      <c r="C232" s="35" t="s">
        <v>0</v>
      </c>
      <c r="D232" s="38" t="s">
        <v>32</v>
      </c>
      <c r="E232" s="50" t="s">
        <v>58</v>
      </c>
      <c r="F232" s="36">
        <v>200</v>
      </c>
      <c r="G232" s="37">
        <v>234253</v>
      </c>
      <c r="H232" s="38"/>
      <c r="I232" s="51">
        <v>1.0940000000000001</v>
      </c>
      <c r="J232" s="69">
        <f t="shared" ref="J232:J238" si="18">I232*F232</f>
        <v>218.8</v>
      </c>
    </row>
    <row r="233" spans="2:11" s="14" customFormat="1" ht="16.5" x14ac:dyDescent="0.35">
      <c r="B233" s="38" t="s">
        <v>59</v>
      </c>
      <c r="C233" s="35" t="s">
        <v>0</v>
      </c>
      <c r="D233" s="38" t="s">
        <v>32</v>
      </c>
      <c r="E233" s="50" t="s">
        <v>58</v>
      </c>
      <c r="F233" s="36">
        <v>1500</v>
      </c>
      <c r="G233" s="37">
        <v>234253</v>
      </c>
      <c r="H233" s="38"/>
      <c r="I233" s="51">
        <v>1.0940000000000001</v>
      </c>
      <c r="J233" s="69">
        <f t="shared" si="18"/>
        <v>1641.0000000000002</v>
      </c>
    </row>
    <row r="234" spans="2:11" s="14" customFormat="1" ht="16.5" x14ac:dyDescent="0.35">
      <c r="B234" s="38" t="s">
        <v>59</v>
      </c>
      <c r="C234" s="35" t="s">
        <v>0</v>
      </c>
      <c r="D234" s="38" t="s">
        <v>32</v>
      </c>
      <c r="E234" s="50" t="s">
        <v>58</v>
      </c>
      <c r="F234" s="36">
        <v>69</v>
      </c>
      <c r="G234" s="37">
        <v>234253</v>
      </c>
      <c r="H234" s="38"/>
      <c r="I234" s="51">
        <v>1.0940000000000001</v>
      </c>
      <c r="J234" s="69">
        <f t="shared" si="18"/>
        <v>75.486000000000004</v>
      </c>
    </row>
    <row r="235" spans="2:11" s="14" customFormat="1" ht="16.5" x14ac:dyDescent="0.35">
      <c r="B235" s="38" t="s">
        <v>59</v>
      </c>
      <c r="C235" s="35" t="s">
        <v>0</v>
      </c>
      <c r="D235" s="38" t="s">
        <v>32</v>
      </c>
      <c r="E235" s="50" t="s">
        <v>58</v>
      </c>
      <c r="F235" s="36">
        <v>1</v>
      </c>
      <c r="G235" s="37">
        <v>234253</v>
      </c>
      <c r="H235" s="38"/>
      <c r="I235" s="51">
        <v>1.0940000000000001</v>
      </c>
      <c r="J235" s="69">
        <f t="shared" si="18"/>
        <v>1.0940000000000001</v>
      </c>
    </row>
    <row r="236" spans="2:11" s="14" customFormat="1" ht="16.5" x14ac:dyDescent="0.35">
      <c r="B236" s="38" t="s">
        <v>59</v>
      </c>
      <c r="C236" s="35" t="s">
        <v>0</v>
      </c>
      <c r="D236" s="38" t="s">
        <v>32</v>
      </c>
      <c r="E236" s="50" t="s">
        <v>58</v>
      </c>
      <c r="F236" s="36">
        <v>1</v>
      </c>
      <c r="G236" s="37">
        <v>234253</v>
      </c>
      <c r="H236" s="38"/>
      <c r="I236" s="51">
        <v>1.0940000000000001</v>
      </c>
      <c r="J236" s="69">
        <f t="shared" si="18"/>
        <v>1.0940000000000001</v>
      </c>
    </row>
    <row r="237" spans="2:11" s="14" customFormat="1" ht="16.5" x14ac:dyDescent="0.35">
      <c r="B237" s="38" t="s">
        <v>57</v>
      </c>
      <c r="C237" s="35" t="s">
        <v>0</v>
      </c>
      <c r="D237" s="38" t="s">
        <v>32</v>
      </c>
      <c r="E237" s="50" t="s">
        <v>58</v>
      </c>
      <c r="F237" s="36">
        <v>263</v>
      </c>
      <c r="G237" s="37">
        <v>234253</v>
      </c>
      <c r="H237" s="38"/>
      <c r="I237" s="51">
        <v>1.0940000000000001</v>
      </c>
      <c r="J237" s="69">
        <f t="shared" si="18"/>
        <v>287.72200000000004</v>
      </c>
    </row>
    <row r="238" spans="2:11" s="14" customFormat="1" ht="16.5" x14ac:dyDescent="0.35">
      <c r="B238" s="38" t="s">
        <v>57</v>
      </c>
      <c r="C238" s="35" t="s">
        <v>0</v>
      </c>
      <c r="D238" s="38" t="s">
        <v>32</v>
      </c>
      <c r="E238" s="50" t="s">
        <v>58</v>
      </c>
      <c r="F238" s="36">
        <v>282</v>
      </c>
      <c r="G238" s="37">
        <v>234253</v>
      </c>
      <c r="H238" s="38"/>
      <c r="I238" s="51">
        <v>1.0940000000000001</v>
      </c>
      <c r="J238" s="69">
        <f t="shared" si="18"/>
        <v>308.50800000000004</v>
      </c>
    </row>
    <row r="239" spans="2:11" s="14" customFormat="1" ht="16.5" x14ac:dyDescent="0.35">
      <c r="B239" s="59"/>
      <c r="C239" s="59"/>
      <c r="D239" s="59"/>
      <c r="E239" s="59"/>
      <c r="F239" s="54">
        <f>SUM(F231:F238)</f>
        <v>2993</v>
      </c>
      <c r="G239" s="55" t="s">
        <v>76</v>
      </c>
      <c r="H239" s="56">
        <v>238</v>
      </c>
      <c r="I239" s="55" t="s">
        <v>1</v>
      </c>
      <c r="J239" s="68">
        <f>SUM(J231:J238)</f>
        <v>3274.3420000000006</v>
      </c>
    </row>
    <row r="240" spans="2:11" s="13" customFormat="1" ht="17.25" customHeight="1" x14ac:dyDescent="0.35">
      <c r="B240" s="87" t="s">
        <v>61</v>
      </c>
      <c r="C240" s="87"/>
      <c r="D240" s="72" t="s">
        <v>32</v>
      </c>
      <c r="E240" s="72"/>
      <c r="F240" s="80">
        <f>F31+F42+F49+F53+F67+F69+F87+F115+F124+F136+F144+F176+F181+F188+F195+F202+F216+F223+F230+F239</f>
        <v>56613</v>
      </c>
      <c r="G240" s="72" t="s">
        <v>76</v>
      </c>
      <c r="H240" s="74">
        <v>238</v>
      </c>
      <c r="I240" s="75" t="s">
        <v>1</v>
      </c>
      <c r="J240" s="73">
        <f>J31+J42+J49+J53+J67+J69+J87+J115+J124+J136+J144+J176+J181+J188+J195+J202+J216+J223+J230+J239</f>
        <v>64896.175999999992</v>
      </c>
      <c r="K240" s="27"/>
    </row>
    <row r="241" spans="2:10" s="17" customFormat="1" ht="27.75" customHeight="1" x14ac:dyDescent="0.35">
      <c r="B241" s="86" t="s">
        <v>3</v>
      </c>
      <c r="C241" s="86"/>
      <c r="D241" s="86"/>
      <c r="E241" s="86"/>
      <c r="F241" s="86"/>
      <c r="G241" s="86"/>
      <c r="H241" s="86"/>
      <c r="I241" s="86"/>
      <c r="J241" s="86"/>
    </row>
    <row r="242" spans="2:10" s="32" customFormat="1" ht="16.5" x14ac:dyDescent="0.35">
      <c r="B242" s="39" t="s">
        <v>10</v>
      </c>
      <c r="C242" s="35" t="s">
        <v>0</v>
      </c>
      <c r="D242" s="38" t="s">
        <v>32</v>
      </c>
      <c r="E242" s="40" t="s">
        <v>48</v>
      </c>
      <c r="F242" s="37">
        <v>200</v>
      </c>
      <c r="G242" s="41">
        <v>2597</v>
      </c>
      <c r="H242" s="38"/>
      <c r="I242" s="51">
        <v>1.8660000000000001</v>
      </c>
      <c r="J242" s="38">
        <f>I242*F242</f>
        <v>373.20000000000005</v>
      </c>
    </row>
    <row r="243" spans="2:10" s="32" customFormat="1" ht="16.5" x14ac:dyDescent="0.35">
      <c r="B243" s="39" t="s">
        <v>6</v>
      </c>
      <c r="C243" s="35" t="s">
        <v>0</v>
      </c>
      <c r="D243" s="38" t="s">
        <v>32</v>
      </c>
      <c r="E243" s="40" t="s">
        <v>49</v>
      </c>
      <c r="F243" s="37">
        <v>50</v>
      </c>
      <c r="G243" s="41">
        <v>2597</v>
      </c>
      <c r="H243" s="38"/>
      <c r="I243" s="51">
        <v>1.8660000000000001</v>
      </c>
      <c r="J243" s="38">
        <f t="shared" ref="J243:J255" si="19">I243*F243</f>
        <v>93.300000000000011</v>
      </c>
    </row>
    <row r="244" spans="2:10" s="32" customFormat="1" ht="16.5" x14ac:dyDescent="0.35">
      <c r="B244" s="39" t="s">
        <v>10</v>
      </c>
      <c r="C244" s="35" t="s">
        <v>0</v>
      </c>
      <c r="D244" s="38" t="s">
        <v>32</v>
      </c>
      <c r="E244" s="40" t="s">
        <v>48</v>
      </c>
      <c r="F244" s="37">
        <v>35</v>
      </c>
      <c r="G244" s="41">
        <v>2597</v>
      </c>
      <c r="H244" s="38"/>
      <c r="I244" s="51">
        <v>1.8660000000000001</v>
      </c>
      <c r="J244" s="38">
        <f t="shared" si="19"/>
        <v>65.31</v>
      </c>
    </row>
    <row r="245" spans="2:10" s="32" customFormat="1" ht="16.5" x14ac:dyDescent="0.35">
      <c r="B245" s="39" t="s">
        <v>6</v>
      </c>
      <c r="C245" s="35" t="s">
        <v>0</v>
      </c>
      <c r="D245" s="38" t="s">
        <v>32</v>
      </c>
      <c r="E245" s="40" t="s">
        <v>49</v>
      </c>
      <c r="F245" s="37">
        <v>196</v>
      </c>
      <c r="G245" s="41">
        <v>2597</v>
      </c>
      <c r="H245" s="38"/>
      <c r="I245" s="51">
        <v>1.8660000000000001</v>
      </c>
      <c r="J245" s="38">
        <f t="shared" si="19"/>
        <v>365.73600000000005</v>
      </c>
    </row>
    <row r="246" spans="2:10" s="32" customFormat="1" ht="16.5" x14ac:dyDescent="0.35">
      <c r="B246" s="39" t="s">
        <v>6</v>
      </c>
      <c r="C246" s="35" t="s">
        <v>0</v>
      </c>
      <c r="D246" s="38" t="s">
        <v>32</v>
      </c>
      <c r="E246" s="40" t="s">
        <v>49</v>
      </c>
      <c r="F246" s="37">
        <v>126</v>
      </c>
      <c r="G246" s="41">
        <v>2597</v>
      </c>
      <c r="H246" s="38"/>
      <c r="I246" s="51">
        <v>1.8660000000000001</v>
      </c>
      <c r="J246" s="38">
        <f t="shared" si="19"/>
        <v>235.11600000000001</v>
      </c>
    </row>
    <row r="247" spans="2:10" s="32" customFormat="1" ht="16.5" x14ac:dyDescent="0.35">
      <c r="B247" s="39" t="s">
        <v>6</v>
      </c>
      <c r="C247" s="35" t="s">
        <v>0</v>
      </c>
      <c r="D247" s="38" t="s">
        <v>32</v>
      </c>
      <c r="E247" s="40" t="s">
        <v>49</v>
      </c>
      <c r="F247" s="37">
        <v>61</v>
      </c>
      <c r="G247" s="41">
        <v>2597</v>
      </c>
      <c r="H247" s="38"/>
      <c r="I247" s="51">
        <v>1.8660000000000001</v>
      </c>
      <c r="J247" s="38">
        <f t="shared" si="19"/>
        <v>113.82600000000001</v>
      </c>
    </row>
    <row r="248" spans="2:10" s="32" customFormat="1" ht="16.5" x14ac:dyDescent="0.35">
      <c r="B248" s="39" t="s">
        <v>47</v>
      </c>
      <c r="C248" s="35" t="s">
        <v>0</v>
      </c>
      <c r="D248" s="38" t="s">
        <v>32</v>
      </c>
      <c r="E248" s="40" t="s">
        <v>49</v>
      </c>
      <c r="F248" s="37">
        <v>50</v>
      </c>
      <c r="G248" s="41">
        <v>2597</v>
      </c>
      <c r="H248" s="38"/>
      <c r="I248" s="51">
        <v>1.8660000000000001</v>
      </c>
      <c r="J248" s="38">
        <f t="shared" si="19"/>
        <v>93.300000000000011</v>
      </c>
    </row>
    <row r="249" spans="2:10" s="32" customFormat="1" ht="16.5" x14ac:dyDescent="0.35">
      <c r="B249" s="39" t="s">
        <v>10</v>
      </c>
      <c r="C249" s="35" t="s">
        <v>0</v>
      </c>
      <c r="D249" s="38" t="s">
        <v>32</v>
      </c>
      <c r="E249" s="40" t="s">
        <v>48</v>
      </c>
      <c r="F249" s="37">
        <v>205</v>
      </c>
      <c r="G249" s="41">
        <v>2597</v>
      </c>
      <c r="H249" s="38"/>
      <c r="I249" s="51">
        <v>1.8660000000000001</v>
      </c>
      <c r="J249" s="38">
        <f t="shared" si="19"/>
        <v>382.53000000000003</v>
      </c>
    </row>
    <row r="250" spans="2:10" s="32" customFormat="1" ht="16.5" x14ac:dyDescent="0.35">
      <c r="B250" s="39" t="s">
        <v>10</v>
      </c>
      <c r="C250" s="35" t="s">
        <v>0</v>
      </c>
      <c r="D250" s="38" t="s">
        <v>32</v>
      </c>
      <c r="E250" s="40" t="s">
        <v>48</v>
      </c>
      <c r="F250" s="37">
        <v>350</v>
      </c>
      <c r="G250" s="41">
        <v>2597</v>
      </c>
      <c r="H250" s="38"/>
      <c r="I250" s="51">
        <v>1.8660000000000001</v>
      </c>
      <c r="J250" s="38">
        <f t="shared" si="19"/>
        <v>653.1</v>
      </c>
    </row>
    <row r="251" spans="2:10" s="32" customFormat="1" ht="16.5" x14ac:dyDescent="0.35">
      <c r="B251" s="39" t="s">
        <v>5</v>
      </c>
      <c r="C251" s="35" t="s">
        <v>0</v>
      </c>
      <c r="D251" s="38" t="s">
        <v>32</v>
      </c>
      <c r="E251" s="40" t="s">
        <v>48</v>
      </c>
      <c r="F251" s="37">
        <v>200</v>
      </c>
      <c r="G251" s="41">
        <v>2597</v>
      </c>
      <c r="H251" s="38"/>
      <c r="I251" s="51">
        <v>1.8660000000000001</v>
      </c>
      <c r="J251" s="38">
        <f t="shared" si="19"/>
        <v>373.20000000000005</v>
      </c>
    </row>
    <row r="252" spans="2:10" s="32" customFormat="1" ht="16.5" x14ac:dyDescent="0.35">
      <c r="B252" s="39" t="s">
        <v>10</v>
      </c>
      <c r="C252" s="35" t="s">
        <v>0</v>
      </c>
      <c r="D252" s="38" t="s">
        <v>32</v>
      </c>
      <c r="E252" s="40" t="s">
        <v>48</v>
      </c>
      <c r="F252" s="37">
        <v>50</v>
      </c>
      <c r="G252" s="41">
        <v>2597</v>
      </c>
      <c r="H252" s="38"/>
      <c r="I252" s="51">
        <v>1.8660000000000001</v>
      </c>
      <c r="J252" s="38">
        <f t="shared" si="19"/>
        <v>93.300000000000011</v>
      </c>
    </row>
    <row r="253" spans="2:10" s="32" customFormat="1" ht="16.5" x14ac:dyDescent="0.35">
      <c r="B253" s="39" t="s">
        <v>5</v>
      </c>
      <c r="C253" s="35" t="s">
        <v>0</v>
      </c>
      <c r="D253" s="38" t="s">
        <v>32</v>
      </c>
      <c r="E253" s="40" t="s">
        <v>48</v>
      </c>
      <c r="F253" s="37">
        <v>158</v>
      </c>
      <c r="G253" s="41">
        <v>2597</v>
      </c>
      <c r="H253" s="38"/>
      <c r="I253" s="51">
        <v>1.8660000000000001</v>
      </c>
      <c r="J253" s="38">
        <f t="shared" si="19"/>
        <v>294.82800000000003</v>
      </c>
    </row>
    <row r="254" spans="2:10" s="32" customFormat="1" ht="16.5" x14ac:dyDescent="0.35">
      <c r="B254" s="39" t="s">
        <v>5</v>
      </c>
      <c r="C254" s="35" t="s">
        <v>0</v>
      </c>
      <c r="D254" s="38" t="s">
        <v>32</v>
      </c>
      <c r="E254" s="40" t="s">
        <v>48</v>
      </c>
      <c r="F254" s="37">
        <v>199</v>
      </c>
      <c r="G254" s="41">
        <v>2597</v>
      </c>
      <c r="H254" s="38"/>
      <c r="I254" s="51">
        <v>1.8660000000000001</v>
      </c>
      <c r="J254" s="38">
        <f t="shared" si="19"/>
        <v>371.334</v>
      </c>
    </row>
    <row r="255" spans="2:10" s="32" customFormat="1" ht="16.5" x14ac:dyDescent="0.35">
      <c r="B255" s="39" t="s">
        <v>6</v>
      </c>
      <c r="C255" s="35" t="s">
        <v>0</v>
      </c>
      <c r="D255" s="38" t="s">
        <v>32</v>
      </c>
      <c r="E255" s="40" t="s">
        <v>49</v>
      </c>
      <c r="F255" s="37">
        <v>294</v>
      </c>
      <c r="G255" s="41">
        <v>2597</v>
      </c>
      <c r="H255" s="38"/>
      <c r="I255" s="51">
        <v>1.8660000000000001</v>
      </c>
      <c r="J255" s="38">
        <f t="shared" si="19"/>
        <v>548.60400000000004</v>
      </c>
    </row>
    <row r="256" spans="2:10" s="12" customFormat="1" ht="16.5" x14ac:dyDescent="0.35">
      <c r="B256" s="59"/>
      <c r="C256" s="59"/>
      <c r="D256" s="59"/>
      <c r="E256" s="59"/>
      <c r="F256" s="54">
        <f>SUM(F242:F255)</f>
        <v>2174</v>
      </c>
      <c r="G256" s="55" t="s">
        <v>16</v>
      </c>
      <c r="H256" s="56">
        <v>238</v>
      </c>
      <c r="I256" s="55" t="s">
        <v>1</v>
      </c>
      <c r="J256" s="68">
        <f>SUM(J242:J255)</f>
        <v>4056.6840000000002</v>
      </c>
    </row>
    <row r="257" spans="2:10" s="12" customFormat="1" ht="16.5" x14ac:dyDescent="0.35">
      <c r="B257" s="39" t="s">
        <v>4</v>
      </c>
      <c r="C257" s="35" t="s">
        <v>0</v>
      </c>
      <c r="D257" s="38" t="s">
        <v>32</v>
      </c>
      <c r="E257" s="40" t="s">
        <v>44</v>
      </c>
      <c r="F257" s="37">
        <v>534</v>
      </c>
      <c r="G257" s="41">
        <v>2700</v>
      </c>
      <c r="H257" s="56"/>
      <c r="I257" s="51">
        <v>1.0940000000000001</v>
      </c>
      <c r="J257" s="69">
        <f>I257*F257</f>
        <v>584.19600000000003</v>
      </c>
    </row>
    <row r="258" spans="2:10" s="12" customFormat="1" ht="16.5" x14ac:dyDescent="0.35">
      <c r="B258" s="39" t="s">
        <v>84</v>
      </c>
      <c r="C258" s="35" t="s">
        <v>0</v>
      </c>
      <c r="D258" s="38" t="s">
        <v>32</v>
      </c>
      <c r="E258" s="40" t="s">
        <v>45</v>
      </c>
      <c r="F258" s="37">
        <v>487</v>
      </c>
      <c r="G258" s="41">
        <v>2700</v>
      </c>
      <c r="H258" s="56"/>
      <c r="I258" s="51">
        <v>1.248</v>
      </c>
      <c r="J258" s="69">
        <f t="shared" ref="J258:J261" si="20">I258*F258</f>
        <v>607.77599999999995</v>
      </c>
    </row>
    <row r="259" spans="2:10" s="12" customFormat="1" ht="16.5" x14ac:dyDescent="0.35">
      <c r="B259" s="39" t="s">
        <v>11</v>
      </c>
      <c r="C259" s="35" t="s">
        <v>0</v>
      </c>
      <c r="D259" s="38" t="s">
        <v>32</v>
      </c>
      <c r="E259" s="40" t="s">
        <v>44</v>
      </c>
      <c r="F259" s="37">
        <v>500</v>
      </c>
      <c r="G259" s="41">
        <v>2700</v>
      </c>
      <c r="H259" s="56"/>
      <c r="I259" s="51">
        <v>1.0940000000000001</v>
      </c>
      <c r="J259" s="69">
        <f t="shared" si="20"/>
        <v>547</v>
      </c>
    </row>
    <row r="260" spans="2:10" s="32" customFormat="1" ht="16.5" x14ac:dyDescent="0.35">
      <c r="B260" s="39" t="s">
        <v>4</v>
      </c>
      <c r="C260" s="35" t="s">
        <v>0</v>
      </c>
      <c r="D260" s="38" t="s">
        <v>32</v>
      </c>
      <c r="E260" s="40" t="s">
        <v>44</v>
      </c>
      <c r="F260" s="37">
        <v>901</v>
      </c>
      <c r="G260" s="41">
        <v>2700</v>
      </c>
      <c r="H260" s="61"/>
      <c r="I260" s="51">
        <v>1.0940000000000001</v>
      </c>
      <c r="J260" s="69">
        <f t="shared" si="20"/>
        <v>985.69400000000007</v>
      </c>
    </row>
    <row r="261" spans="2:10" s="32" customFormat="1" ht="16.5" x14ac:dyDescent="0.35">
      <c r="B261" s="39" t="s">
        <v>11</v>
      </c>
      <c r="C261" s="35" t="s">
        <v>0</v>
      </c>
      <c r="D261" s="38" t="s">
        <v>32</v>
      </c>
      <c r="E261" s="40" t="s">
        <v>44</v>
      </c>
      <c r="F261" s="37">
        <v>835</v>
      </c>
      <c r="G261" s="41">
        <v>2700</v>
      </c>
      <c r="H261" s="61"/>
      <c r="I261" s="51">
        <v>1.0940000000000001</v>
      </c>
      <c r="J261" s="69">
        <f t="shared" si="20"/>
        <v>913.49000000000012</v>
      </c>
    </row>
    <row r="262" spans="2:10" s="26" customFormat="1" ht="16.5" x14ac:dyDescent="0.35">
      <c r="B262" s="59"/>
      <c r="C262" s="59"/>
      <c r="D262" s="59"/>
      <c r="E262" s="59"/>
      <c r="F262" s="54">
        <f>SUM(F257:F261)</f>
        <v>3257</v>
      </c>
      <c r="G262" s="55" t="s">
        <v>17</v>
      </c>
      <c r="H262" s="56">
        <v>238</v>
      </c>
      <c r="I262" s="55" t="s">
        <v>1</v>
      </c>
      <c r="J262" s="68">
        <f>SUM(J257:J261)</f>
        <v>3638.1560000000004</v>
      </c>
    </row>
    <row r="263" spans="2:10" s="26" customFormat="1" ht="16.5" x14ac:dyDescent="0.35">
      <c r="B263" s="39" t="s">
        <v>11</v>
      </c>
      <c r="C263" s="35" t="s">
        <v>0</v>
      </c>
      <c r="D263" s="38" t="s">
        <v>32</v>
      </c>
      <c r="E263" s="40" t="s">
        <v>44</v>
      </c>
      <c r="F263" s="37">
        <v>370</v>
      </c>
      <c r="G263" s="41">
        <v>728</v>
      </c>
      <c r="H263" s="56"/>
      <c r="I263" s="51">
        <v>1.0940000000000001</v>
      </c>
      <c r="J263" s="69">
        <f>I263*F263</f>
        <v>404.78000000000003</v>
      </c>
    </row>
    <row r="264" spans="2:10" s="26" customFormat="1" ht="16.5" x14ac:dyDescent="0.35">
      <c r="B264" s="39" t="s">
        <v>4</v>
      </c>
      <c r="C264" s="35" t="s">
        <v>0</v>
      </c>
      <c r="D264" s="38" t="s">
        <v>32</v>
      </c>
      <c r="E264" s="40" t="s">
        <v>44</v>
      </c>
      <c r="F264" s="37">
        <v>614</v>
      </c>
      <c r="G264" s="41">
        <v>728</v>
      </c>
      <c r="H264" s="56"/>
      <c r="I264" s="51">
        <v>1.0940000000000001</v>
      </c>
      <c r="J264" s="69">
        <f t="shared" ref="J264:J266" si="21">I264*F264</f>
        <v>671.71600000000001</v>
      </c>
    </row>
    <row r="265" spans="2:10" s="26" customFormat="1" ht="16.5" x14ac:dyDescent="0.35">
      <c r="B265" s="39" t="s">
        <v>4</v>
      </c>
      <c r="C265" s="35" t="s">
        <v>0</v>
      </c>
      <c r="D265" s="38" t="s">
        <v>32</v>
      </c>
      <c r="E265" s="40" t="s">
        <v>44</v>
      </c>
      <c r="F265" s="37">
        <v>1466</v>
      </c>
      <c r="G265" s="41">
        <v>728</v>
      </c>
      <c r="H265" s="56"/>
      <c r="I265" s="51">
        <v>1.0940000000000001</v>
      </c>
      <c r="J265" s="69">
        <f t="shared" si="21"/>
        <v>1603.8040000000001</v>
      </c>
    </row>
    <row r="266" spans="2:10" s="26" customFormat="1" ht="16.5" x14ac:dyDescent="0.35">
      <c r="B266" s="39" t="s">
        <v>4</v>
      </c>
      <c r="C266" s="35" t="s">
        <v>0</v>
      </c>
      <c r="D266" s="38" t="s">
        <v>32</v>
      </c>
      <c r="E266" s="40" t="s">
        <v>44</v>
      </c>
      <c r="F266" s="37">
        <v>820</v>
      </c>
      <c r="G266" s="41">
        <v>728</v>
      </c>
      <c r="H266" s="56"/>
      <c r="I266" s="51">
        <v>1.0940000000000001</v>
      </c>
      <c r="J266" s="69">
        <f t="shared" si="21"/>
        <v>897.08</v>
      </c>
    </row>
    <row r="267" spans="2:10" s="14" customFormat="1" ht="16.5" x14ac:dyDescent="0.35">
      <c r="B267" s="59"/>
      <c r="C267" s="59"/>
      <c r="D267" s="59"/>
      <c r="E267" s="59"/>
      <c r="F267" s="54">
        <f>SUM(F263:F266)</f>
        <v>3270</v>
      </c>
      <c r="G267" s="55" t="s">
        <v>18</v>
      </c>
      <c r="H267" s="56">
        <v>238</v>
      </c>
      <c r="I267" s="55" t="s">
        <v>1</v>
      </c>
      <c r="J267" s="68">
        <f>SUM(J263:J266)</f>
        <v>3577.38</v>
      </c>
    </row>
    <row r="268" spans="2:10" s="32" customFormat="1" ht="16.5" x14ac:dyDescent="0.35">
      <c r="B268" s="39" t="s">
        <v>84</v>
      </c>
      <c r="C268" s="35" t="s">
        <v>0</v>
      </c>
      <c r="D268" s="38" t="s">
        <v>32</v>
      </c>
      <c r="E268" s="42" t="s">
        <v>45</v>
      </c>
      <c r="F268" s="37">
        <v>1340</v>
      </c>
      <c r="G268" s="41">
        <v>300934</v>
      </c>
      <c r="H268" s="38"/>
      <c r="I268" s="51">
        <v>1.248</v>
      </c>
      <c r="J268" s="38">
        <f>I268*F268</f>
        <v>1672.32</v>
      </c>
    </row>
    <row r="269" spans="2:10" s="32" customFormat="1" ht="16.5" x14ac:dyDescent="0.35">
      <c r="B269" s="43" t="s">
        <v>4</v>
      </c>
      <c r="C269" s="43" t="s">
        <v>0</v>
      </c>
      <c r="D269" s="38" t="s">
        <v>32</v>
      </c>
      <c r="E269" s="42" t="s">
        <v>44</v>
      </c>
      <c r="F269" s="37">
        <v>300</v>
      </c>
      <c r="G269" s="41">
        <v>300934</v>
      </c>
      <c r="H269" s="38"/>
      <c r="I269" s="51">
        <v>1.0940000000000001</v>
      </c>
      <c r="J269" s="38">
        <f t="shared" ref="J269:J271" si="22">I269*F269</f>
        <v>328.20000000000005</v>
      </c>
    </row>
    <row r="270" spans="2:10" s="32" customFormat="1" ht="16.5" x14ac:dyDescent="0.35">
      <c r="B270" s="43" t="s">
        <v>4</v>
      </c>
      <c r="C270" s="43" t="s">
        <v>0</v>
      </c>
      <c r="D270" s="38" t="s">
        <v>32</v>
      </c>
      <c r="E270" s="42" t="s">
        <v>44</v>
      </c>
      <c r="F270" s="37">
        <v>1300</v>
      </c>
      <c r="G270" s="41">
        <v>300934</v>
      </c>
      <c r="H270" s="38"/>
      <c r="I270" s="51">
        <v>1.0940000000000001</v>
      </c>
      <c r="J270" s="38">
        <f t="shared" si="22"/>
        <v>1422.2</v>
      </c>
    </row>
    <row r="271" spans="2:10" s="32" customFormat="1" ht="16.5" x14ac:dyDescent="0.35">
      <c r="B271" s="44" t="s">
        <v>57</v>
      </c>
      <c r="C271" s="43" t="s">
        <v>0</v>
      </c>
      <c r="D271" s="38" t="s">
        <v>32</v>
      </c>
      <c r="E271" s="42" t="s">
        <v>58</v>
      </c>
      <c r="F271" s="37">
        <v>1</v>
      </c>
      <c r="G271" s="41">
        <v>300934</v>
      </c>
      <c r="H271" s="38"/>
      <c r="I271" s="51">
        <v>1.0940000000000001</v>
      </c>
      <c r="J271" s="38">
        <f t="shared" si="22"/>
        <v>1.0940000000000001</v>
      </c>
    </row>
    <row r="272" spans="2:10" s="14" customFormat="1" ht="16.5" x14ac:dyDescent="0.35">
      <c r="B272" s="59"/>
      <c r="C272" s="59"/>
      <c r="D272" s="59"/>
      <c r="E272" s="59"/>
      <c r="F272" s="54">
        <f>SUM(F268:F271)</f>
        <v>2941</v>
      </c>
      <c r="G272" s="55" t="s">
        <v>19</v>
      </c>
      <c r="H272" s="56">
        <v>238</v>
      </c>
      <c r="I272" s="55" t="s">
        <v>1</v>
      </c>
      <c r="J272" s="68">
        <f>SUM(J268:J271)</f>
        <v>3423.8140000000003</v>
      </c>
    </row>
    <row r="273" spans="2:10" s="32" customFormat="1" ht="16.5" x14ac:dyDescent="0.35">
      <c r="B273" s="44" t="s">
        <v>4</v>
      </c>
      <c r="C273" s="43" t="s">
        <v>0</v>
      </c>
      <c r="D273" s="38" t="s">
        <v>32</v>
      </c>
      <c r="E273" s="41" t="s">
        <v>44</v>
      </c>
      <c r="F273" s="45">
        <v>230</v>
      </c>
      <c r="G273" s="37">
        <v>200048</v>
      </c>
      <c r="H273" s="38"/>
      <c r="I273" s="51">
        <v>1.0940000000000001</v>
      </c>
      <c r="J273" s="62">
        <f>I273*F273</f>
        <v>251.62000000000003</v>
      </c>
    </row>
    <row r="274" spans="2:10" s="32" customFormat="1" ht="16.5" x14ac:dyDescent="0.35">
      <c r="B274" s="44" t="s">
        <v>57</v>
      </c>
      <c r="C274" s="43" t="s">
        <v>0</v>
      </c>
      <c r="D274" s="38" t="s">
        <v>32</v>
      </c>
      <c r="E274" s="41" t="s">
        <v>58</v>
      </c>
      <c r="F274" s="45">
        <v>95</v>
      </c>
      <c r="G274" s="37">
        <v>200048</v>
      </c>
      <c r="H274" s="38"/>
      <c r="I274" s="51">
        <v>1.0940000000000001</v>
      </c>
      <c r="J274" s="62">
        <f t="shared" ref="J274:J278" si="23">I274*F274</f>
        <v>103.93</v>
      </c>
    </row>
    <row r="275" spans="2:10" s="33" customFormat="1" ht="16.5" x14ac:dyDescent="0.35">
      <c r="B275" s="44" t="s">
        <v>84</v>
      </c>
      <c r="C275" s="43" t="s">
        <v>0</v>
      </c>
      <c r="D275" s="38" t="s">
        <v>32</v>
      </c>
      <c r="E275" s="41" t="s">
        <v>45</v>
      </c>
      <c r="F275" s="45">
        <v>315</v>
      </c>
      <c r="G275" s="37">
        <v>200048</v>
      </c>
      <c r="H275" s="38"/>
      <c r="I275" s="51">
        <v>1.248</v>
      </c>
      <c r="J275" s="62">
        <f t="shared" si="23"/>
        <v>393.12</v>
      </c>
    </row>
    <row r="276" spans="2:10" s="32" customFormat="1" ht="16.5" x14ac:dyDescent="0.35">
      <c r="B276" s="44" t="s">
        <v>84</v>
      </c>
      <c r="C276" s="43" t="s">
        <v>0</v>
      </c>
      <c r="D276" s="38" t="s">
        <v>32</v>
      </c>
      <c r="E276" s="41" t="s">
        <v>45</v>
      </c>
      <c r="F276" s="45">
        <v>1649</v>
      </c>
      <c r="G276" s="37">
        <v>200048</v>
      </c>
      <c r="H276" s="38"/>
      <c r="I276" s="51">
        <v>1.248</v>
      </c>
      <c r="J276" s="62">
        <f t="shared" si="23"/>
        <v>2057.9519999999998</v>
      </c>
    </row>
    <row r="277" spans="2:10" s="32" customFormat="1" ht="16.5" x14ac:dyDescent="0.35">
      <c r="B277" s="44" t="s">
        <v>4</v>
      </c>
      <c r="C277" s="43" t="s">
        <v>0</v>
      </c>
      <c r="D277" s="38" t="s">
        <v>32</v>
      </c>
      <c r="E277" s="41" t="s">
        <v>44</v>
      </c>
      <c r="F277" s="45">
        <v>1045</v>
      </c>
      <c r="G277" s="37">
        <v>200048</v>
      </c>
      <c r="H277" s="38"/>
      <c r="I277" s="51">
        <v>1.0940000000000001</v>
      </c>
      <c r="J277" s="62">
        <f t="shared" si="23"/>
        <v>1143.23</v>
      </c>
    </row>
    <row r="278" spans="2:10" s="32" customFormat="1" ht="16.5" x14ac:dyDescent="0.35">
      <c r="B278" s="44" t="s">
        <v>59</v>
      </c>
      <c r="C278" s="43" t="s">
        <v>0</v>
      </c>
      <c r="D278" s="38" t="s">
        <v>32</v>
      </c>
      <c r="E278" s="41" t="s">
        <v>58</v>
      </c>
      <c r="F278" s="45">
        <v>1</v>
      </c>
      <c r="G278" s="37">
        <v>200048</v>
      </c>
      <c r="H278" s="38"/>
      <c r="I278" s="51">
        <v>1.0940000000000001</v>
      </c>
      <c r="J278" s="62">
        <f t="shared" si="23"/>
        <v>1.0940000000000001</v>
      </c>
    </row>
    <row r="279" spans="2:10" s="14" customFormat="1" ht="16.5" x14ac:dyDescent="0.35">
      <c r="B279" s="59"/>
      <c r="C279" s="59"/>
      <c r="D279" s="59"/>
      <c r="E279" s="59"/>
      <c r="F279" s="54">
        <f>SUM(F273:F278)</f>
        <v>3335</v>
      </c>
      <c r="G279" s="55" t="s">
        <v>20</v>
      </c>
      <c r="H279" s="56">
        <v>238</v>
      </c>
      <c r="I279" s="55" t="s">
        <v>1</v>
      </c>
      <c r="J279" s="68">
        <f>SUM(J273:J278)</f>
        <v>3950.9459999999999</v>
      </c>
    </row>
    <row r="280" spans="2:10" s="34" customFormat="1" ht="16.5" x14ac:dyDescent="0.35">
      <c r="B280" s="44" t="s">
        <v>57</v>
      </c>
      <c r="C280" s="43" t="s">
        <v>0</v>
      </c>
      <c r="D280" s="38" t="s">
        <v>32</v>
      </c>
      <c r="E280" s="41" t="s">
        <v>58</v>
      </c>
      <c r="F280" s="45">
        <v>65</v>
      </c>
      <c r="G280" s="37">
        <v>202601</v>
      </c>
      <c r="H280" s="38"/>
      <c r="I280" s="51">
        <v>1.0940000000000001</v>
      </c>
      <c r="J280" s="62">
        <f>I280*F280</f>
        <v>71.11</v>
      </c>
    </row>
    <row r="281" spans="2:10" s="32" customFormat="1" ht="16.5" x14ac:dyDescent="0.35">
      <c r="B281" s="44" t="s">
        <v>57</v>
      </c>
      <c r="C281" s="43" t="s">
        <v>0</v>
      </c>
      <c r="D281" s="38" t="s">
        <v>32</v>
      </c>
      <c r="E281" s="41" t="s">
        <v>58</v>
      </c>
      <c r="F281" s="45">
        <v>1</v>
      </c>
      <c r="G281" s="37">
        <v>202601</v>
      </c>
      <c r="H281" s="38"/>
      <c r="I281" s="51">
        <v>1.0940000000000001</v>
      </c>
      <c r="J281" s="62">
        <f t="shared" ref="J281:J292" si="24">I281*F281</f>
        <v>1.0940000000000001</v>
      </c>
    </row>
    <row r="282" spans="2:10" s="32" customFormat="1" ht="16.5" x14ac:dyDescent="0.35">
      <c r="B282" s="44" t="s">
        <v>57</v>
      </c>
      <c r="C282" s="43" t="s">
        <v>0</v>
      </c>
      <c r="D282" s="38" t="s">
        <v>32</v>
      </c>
      <c r="E282" s="41" t="s">
        <v>58</v>
      </c>
      <c r="F282" s="45">
        <v>78</v>
      </c>
      <c r="G282" s="37">
        <v>202601</v>
      </c>
      <c r="H282" s="38"/>
      <c r="I282" s="51">
        <v>1.0940000000000001</v>
      </c>
      <c r="J282" s="62">
        <f t="shared" si="24"/>
        <v>85.332000000000008</v>
      </c>
    </row>
    <row r="283" spans="2:10" s="32" customFormat="1" ht="16.5" x14ac:dyDescent="0.35">
      <c r="B283" s="44" t="s">
        <v>57</v>
      </c>
      <c r="C283" s="43" t="s">
        <v>0</v>
      </c>
      <c r="D283" s="38" t="s">
        <v>32</v>
      </c>
      <c r="E283" s="41" t="s">
        <v>58</v>
      </c>
      <c r="F283" s="45">
        <v>1</v>
      </c>
      <c r="G283" s="37">
        <v>202601</v>
      </c>
      <c r="H283" s="38"/>
      <c r="I283" s="51">
        <v>1.0940000000000001</v>
      </c>
      <c r="J283" s="62">
        <f t="shared" si="24"/>
        <v>1.0940000000000001</v>
      </c>
    </row>
    <row r="284" spans="2:10" s="32" customFormat="1" ht="16.5" x14ac:dyDescent="0.35">
      <c r="B284" s="44" t="s">
        <v>11</v>
      </c>
      <c r="C284" s="43" t="s">
        <v>0</v>
      </c>
      <c r="D284" s="38" t="s">
        <v>32</v>
      </c>
      <c r="E284" s="41" t="s">
        <v>44</v>
      </c>
      <c r="F284" s="45">
        <v>232</v>
      </c>
      <c r="G284" s="37">
        <v>202601</v>
      </c>
      <c r="H284" s="38"/>
      <c r="I284" s="51">
        <v>1.0940000000000001</v>
      </c>
      <c r="J284" s="62">
        <f t="shared" si="24"/>
        <v>253.80800000000002</v>
      </c>
    </row>
    <row r="285" spans="2:10" s="32" customFormat="1" ht="16.5" x14ac:dyDescent="0.35">
      <c r="B285" s="44" t="s">
        <v>11</v>
      </c>
      <c r="C285" s="43" t="s">
        <v>0</v>
      </c>
      <c r="D285" s="38" t="s">
        <v>32</v>
      </c>
      <c r="E285" s="41" t="s">
        <v>44</v>
      </c>
      <c r="F285" s="45">
        <v>1</v>
      </c>
      <c r="G285" s="37">
        <v>202601</v>
      </c>
      <c r="H285" s="38"/>
      <c r="I285" s="51">
        <v>1.0940000000000001</v>
      </c>
      <c r="J285" s="62">
        <f t="shared" si="24"/>
        <v>1.0940000000000001</v>
      </c>
    </row>
    <row r="286" spans="2:10" s="32" customFormat="1" ht="16.5" x14ac:dyDescent="0.35">
      <c r="B286" s="44" t="s">
        <v>11</v>
      </c>
      <c r="C286" s="43" t="s">
        <v>0</v>
      </c>
      <c r="D286" s="38" t="s">
        <v>32</v>
      </c>
      <c r="E286" s="41" t="s">
        <v>44</v>
      </c>
      <c r="F286" s="45">
        <v>1</v>
      </c>
      <c r="G286" s="37">
        <v>202601</v>
      </c>
      <c r="H286" s="38"/>
      <c r="I286" s="51">
        <v>1.0940000000000001</v>
      </c>
      <c r="J286" s="62">
        <f t="shared" si="24"/>
        <v>1.0940000000000001</v>
      </c>
    </row>
    <row r="287" spans="2:10" s="32" customFormat="1" ht="16.5" x14ac:dyDescent="0.35">
      <c r="B287" s="44" t="s">
        <v>4</v>
      </c>
      <c r="C287" s="43" t="s">
        <v>0</v>
      </c>
      <c r="D287" s="38" t="s">
        <v>32</v>
      </c>
      <c r="E287" s="41" t="s">
        <v>44</v>
      </c>
      <c r="F287" s="45">
        <v>1345</v>
      </c>
      <c r="G287" s="37">
        <v>202601</v>
      </c>
      <c r="H287" s="38"/>
      <c r="I287" s="51">
        <v>1.0940000000000001</v>
      </c>
      <c r="J287" s="62">
        <f t="shared" si="24"/>
        <v>1471.43</v>
      </c>
    </row>
    <row r="288" spans="2:10" s="32" customFormat="1" ht="16.5" x14ac:dyDescent="0.35">
      <c r="B288" s="44" t="s">
        <v>4</v>
      </c>
      <c r="C288" s="43" t="s">
        <v>0</v>
      </c>
      <c r="D288" s="38" t="s">
        <v>32</v>
      </c>
      <c r="E288" s="41" t="s">
        <v>44</v>
      </c>
      <c r="F288" s="45">
        <v>508</v>
      </c>
      <c r="G288" s="37">
        <v>202601</v>
      </c>
      <c r="H288" s="38"/>
      <c r="I288" s="51">
        <v>1.0940000000000001</v>
      </c>
      <c r="J288" s="62">
        <f t="shared" si="24"/>
        <v>555.75200000000007</v>
      </c>
    </row>
    <row r="289" spans="2:10" s="32" customFormat="1" ht="16.5" x14ac:dyDescent="0.35">
      <c r="B289" s="44" t="s">
        <v>4</v>
      </c>
      <c r="C289" s="43" t="s">
        <v>0</v>
      </c>
      <c r="D289" s="38" t="s">
        <v>32</v>
      </c>
      <c r="E289" s="41" t="s">
        <v>44</v>
      </c>
      <c r="F289" s="45">
        <v>85</v>
      </c>
      <c r="G289" s="37">
        <v>202601</v>
      </c>
      <c r="H289" s="38"/>
      <c r="I289" s="51">
        <v>1.0940000000000001</v>
      </c>
      <c r="J289" s="62">
        <f t="shared" si="24"/>
        <v>92.990000000000009</v>
      </c>
    </row>
    <row r="290" spans="2:10" s="32" customFormat="1" ht="16.5" x14ac:dyDescent="0.35">
      <c r="B290" s="44" t="s">
        <v>4</v>
      </c>
      <c r="C290" s="43" t="s">
        <v>0</v>
      </c>
      <c r="D290" s="38" t="s">
        <v>32</v>
      </c>
      <c r="E290" s="41" t="s">
        <v>44</v>
      </c>
      <c r="F290" s="45">
        <v>1</v>
      </c>
      <c r="G290" s="37">
        <v>202601</v>
      </c>
      <c r="H290" s="38"/>
      <c r="I290" s="51">
        <v>1.0940000000000001</v>
      </c>
      <c r="J290" s="62">
        <f t="shared" si="24"/>
        <v>1.0940000000000001</v>
      </c>
    </row>
    <row r="291" spans="2:10" s="32" customFormat="1" ht="16.5" x14ac:dyDescent="0.35">
      <c r="B291" s="44" t="s">
        <v>4</v>
      </c>
      <c r="C291" s="43" t="s">
        <v>0</v>
      </c>
      <c r="D291" s="38" t="s">
        <v>32</v>
      </c>
      <c r="E291" s="41" t="s">
        <v>44</v>
      </c>
      <c r="F291" s="45">
        <v>515</v>
      </c>
      <c r="G291" s="37">
        <v>202601</v>
      </c>
      <c r="H291" s="38"/>
      <c r="I291" s="51">
        <v>1.0940000000000001</v>
      </c>
      <c r="J291" s="62">
        <f t="shared" si="24"/>
        <v>563.41000000000008</v>
      </c>
    </row>
    <row r="292" spans="2:10" s="32" customFormat="1" ht="16.5" x14ac:dyDescent="0.35">
      <c r="B292" s="44" t="s">
        <v>11</v>
      </c>
      <c r="C292" s="43" t="s">
        <v>0</v>
      </c>
      <c r="D292" s="38" t="s">
        <v>32</v>
      </c>
      <c r="E292" s="41" t="s">
        <v>44</v>
      </c>
      <c r="F292" s="45">
        <v>503</v>
      </c>
      <c r="G292" s="37">
        <v>202601</v>
      </c>
      <c r="H292" s="38"/>
      <c r="I292" s="51">
        <v>1.0940000000000001</v>
      </c>
      <c r="J292" s="62">
        <f t="shared" si="24"/>
        <v>550.28200000000004</v>
      </c>
    </row>
    <row r="293" spans="2:10" s="26" customFormat="1" ht="16.5" x14ac:dyDescent="0.35">
      <c r="B293" s="59"/>
      <c r="C293" s="59"/>
      <c r="D293" s="59"/>
      <c r="E293" s="59"/>
      <c r="F293" s="54">
        <f>SUM(F280:F292)</f>
        <v>3336</v>
      </c>
      <c r="G293" s="55" t="s">
        <v>21</v>
      </c>
      <c r="H293" s="56">
        <v>238</v>
      </c>
      <c r="I293" s="55" t="s">
        <v>1</v>
      </c>
      <c r="J293" s="68">
        <f>SUM(J280:J292)</f>
        <v>3649.5839999999998</v>
      </c>
    </row>
    <row r="294" spans="2:10" s="32" customFormat="1" ht="16.5" x14ac:dyDescent="0.35">
      <c r="B294" s="43" t="s">
        <v>8</v>
      </c>
      <c r="C294" s="43" t="s">
        <v>0</v>
      </c>
      <c r="D294" s="38" t="s">
        <v>32</v>
      </c>
      <c r="E294" s="40" t="s">
        <v>53</v>
      </c>
      <c r="F294" s="37">
        <v>200</v>
      </c>
      <c r="G294" s="37">
        <v>103165</v>
      </c>
      <c r="H294" s="38"/>
      <c r="I294" s="51">
        <v>1.593</v>
      </c>
      <c r="J294" s="62">
        <f>I294*F294</f>
        <v>318.60000000000002</v>
      </c>
    </row>
    <row r="295" spans="2:10" s="32" customFormat="1" ht="16.5" x14ac:dyDescent="0.35">
      <c r="B295" s="43" t="s">
        <v>37</v>
      </c>
      <c r="C295" s="43" t="s">
        <v>0</v>
      </c>
      <c r="D295" s="38" t="s">
        <v>32</v>
      </c>
      <c r="E295" s="40" t="s">
        <v>52</v>
      </c>
      <c r="F295" s="37">
        <v>50</v>
      </c>
      <c r="G295" s="37">
        <v>103165</v>
      </c>
      <c r="H295" s="38"/>
      <c r="I295" s="51">
        <v>1.593</v>
      </c>
      <c r="J295" s="62">
        <f t="shared" ref="J295:J323" si="25">I295*F295</f>
        <v>79.650000000000006</v>
      </c>
    </row>
    <row r="296" spans="2:10" s="32" customFormat="1" ht="16.5" x14ac:dyDescent="0.35">
      <c r="B296" s="43" t="s">
        <v>37</v>
      </c>
      <c r="C296" s="43" t="s">
        <v>0</v>
      </c>
      <c r="D296" s="38" t="s">
        <v>32</v>
      </c>
      <c r="E296" s="40" t="s">
        <v>52</v>
      </c>
      <c r="F296" s="37">
        <v>45</v>
      </c>
      <c r="G296" s="37">
        <v>103165</v>
      </c>
      <c r="H296" s="38"/>
      <c r="I296" s="51">
        <v>1.593</v>
      </c>
      <c r="J296" s="62">
        <f t="shared" si="25"/>
        <v>71.685000000000002</v>
      </c>
    </row>
    <row r="297" spans="2:10" s="32" customFormat="1" ht="16.5" x14ac:dyDescent="0.35">
      <c r="B297" s="43" t="s">
        <v>81</v>
      </c>
      <c r="C297" s="43" t="s">
        <v>0</v>
      </c>
      <c r="D297" s="38" t="s">
        <v>32</v>
      </c>
      <c r="E297" s="40" t="s">
        <v>54</v>
      </c>
      <c r="F297" s="37">
        <v>27</v>
      </c>
      <c r="G297" s="37">
        <v>103165</v>
      </c>
      <c r="H297" s="38"/>
      <c r="I297" s="51">
        <v>1.593</v>
      </c>
      <c r="J297" s="62">
        <f t="shared" si="25"/>
        <v>43.010999999999996</v>
      </c>
    </row>
    <row r="298" spans="2:10" s="32" customFormat="1" ht="16.5" x14ac:dyDescent="0.35">
      <c r="B298" s="43" t="s">
        <v>37</v>
      </c>
      <c r="C298" s="43" t="s">
        <v>0</v>
      </c>
      <c r="D298" s="38" t="s">
        <v>32</v>
      </c>
      <c r="E298" s="40" t="s">
        <v>52</v>
      </c>
      <c r="F298" s="37">
        <v>45</v>
      </c>
      <c r="G298" s="37">
        <v>103165</v>
      </c>
      <c r="H298" s="38"/>
      <c r="I298" s="51">
        <v>1.593</v>
      </c>
      <c r="J298" s="62">
        <f t="shared" si="25"/>
        <v>71.685000000000002</v>
      </c>
    </row>
    <row r="299" spans="2:10" s="32" customFormat="1" ht="16.5" x14ac:dyDescent="0.35">
      <c r="B299" s="43" t="s">
        <v>28</v>
      </c>
      <c r="C299" s="43" t="s">
        <v>0</v>
      </c>
      <c r="D299" s="38" t="s">
        <v>32</v>
      </c>
      <c r="E299" s="40" t="s">
        <v>53</v>
      </c>
      <c r="F299" s="37">
        <v>1</v>
      </c>
      <c r="G299" s="37">
        <v>103165</v>
      </c>
      <c r="H299" s="38"/>
      <c r="I299" s="51">
        <v>1.593</v>
      </c>
      <c r="J299" s="62">
        <f t="shared" si="25"/>
        <v>1.593</v>
      </c>
    </row>
    <row r="300" spans="2:10" s="32" customFormat="1" ht="16.5" x14ac:dyDescent="0.35">
      <c r="B300" s="43" t="s">
        <v>28</v>
      </c>
      <c r="C300" s="43" t="s">
        <v>0</v>
      </c>
      <c r="D300" s="38" t="s">
        <v>32</v>
      </c>
      <c r="E300" s="40" t="s">
        <v>53</v>
      </c>
      <c r="F300" s="37">
        <v>50</v>
      </c>
      <c r="G300" s="37">
        <v>103165</v>
      </c>
      <c r="H300" s="38"/>
      <c r="I300" s="51">
        <v>1.593</v>
      </c>
      <c r="J300" s="62">
        <f t="shared" si="25"/>
        <v>79.650000000000006</v>
      </c>
    </row>
    <row r="301" spans="2:10" s="32" customFormat="1" ht="16.5" x14ac:dyDescent="0.35">
      <c r="B301" s="43" t="s">
        <v>9</v>
      </c>
      <c r="C301" s="43" t="s">
        <v>0</v>
      </c>
      <c r="D301" s="38" t="s">
        <v>32</v>
      </c>
      <c r="E301" s="40" t="s">
        <v>51</v>
      </c>
      <c r="F301" s="37">
        <v>261</v>
      </c>
      <c r="G301" s="37">
        <v>103165</v>
      </c>
      <c r="H301" s="38"/>
      <c r="I301" s="51">
        <v>1.593</v>
      </c>
      <c r="J301" s="62">
        <f t="shared" si="25"/>
        <v>415.77299999999997</v>
      </c>
    </row>
    <row r="302" spans="2:10" s="32" customFormat="1" ht="16.5" x14ac:dyDescent="0.35">
      <c r="B302" s="43" t="s">
        <v>37</v>
      </c>
      <c r="C302" s="43" t="s">
        <v>0</v>
      </c>
      <c r="D302" s="38" t="s">
        <v>32</v>
      </c>
      <c r="E302" s="40" t="s">
        <v>52</v>
      </c>
      <c r="F302" s="37">
        <v>45</v>
      </c>
      <c r="G302" s="37">
        <v>103165</v>
      </c>
      <c r="H302" s="38"/>
      <c r="I302" s="51">
        <v>1.593</v>
      </c>
      <c r="J302" s="62">
        <f t="shared" si="25"/>
        <v>71.685000000000002</v>
      </c>
    </row>
    <row r="303" spans="2:10" s="32" customFormat="1" ht="16.5" x14ac:dyDescent="0.35">
      <c r="B303" s="43" t="s">
        <v>28</v>
      </c>
      <c r="C303" s="43" t="s">
        <v>0</v>
      </c>
      <c r="D303" s="38" t="s">
        <v>32</v>
      </c>
      <c r="E303" s="40" t="s">
        <v>53</v>
      </c>
      <c r="F303" s="37">
        <v>50</v>
      </c>
      <c r="G303" s="37">
        <v>103165</v>
      </c>
      <c r="H303" s="38"/>
      <c r="I303" s="51">
        <v>1.593</v>
      </c>
      <c r="J303" s="62">
        <f t="shared" si="25"/>
        <v>79.650000000000006</v>
      </c>
    </row>
    <row r="304" spans="2:10" s="32" customFormat="1" ht="16.5" x14ac:dyDescent="0.35">
      <c r="B304" s="43" t="s">
        <v>28</v>
      </c>
      <c r="C304" s="43" t="s">
        <v>0</v>
      </c>
      <c r="D304" s="38" t="s">
        <v>32</v>
      </c>
      <c r="E304" s="40" t="s">
        <v>53</v>
      </c>
      <c r="F304" s="37">
        <v>50</v>
      </c>
      <c r="G304" s="37">
        <v>103165</v>
      </c>
      <c r="H304" s="38"/>
      <c r="I304" s="51">
        <v>1.593</v>
      </c>
      <c r="J304" s="62">
        <f t="shared" si="25"/>
        <v>79.650000000000006</v>
      </c>
    </row>
    <row r="305" spans="2:10" s="32" customFormat="1" ht="16.5" x14ac:dyDescent="0.35">
      <c r="B305" s="43" t="s">
        <v>81</v>
      </c>
      <c r="C305" s="43" t="s">
        <v>0</v>
      </c>
      <c r="D305" s="38" t="s">
        <v>32</v>
      </c>
      <c r="E305" s="40" t="s">
        <v>54</v>
      </c>
      <c r="F305" s="37">
        <v>200</v>
      </c>
      <c r="G305" s="37">
        <v>103165</v>
      </c>
      <c r="H305" s="38"/>
      <c r="I305" s="51">
        <v>1.593</v>
      </c>
      <c r="J305" s="62">
        <f t="shared" si="25"/>
        <v>318.60000000000002</v>
      </c>
    </row>
    <row r="306" spans="2:10" s="32" customFormat="1" ht="16.5" x14ac:dyDescent="0.35">
      <c r="B306" s="43" t="s">
        <v>37</v>
      </c>
      <c r="C306" s="43" t="s">
        <v>0</v>
      </c>
      <c r="D306" s="38" t="s">
        <v>32</v>
      </c>
      <c r="E306" s="40" t="s">
        <v>52</v>
      </c>
      <c r="F306" s="37">
        <v>45</v>
      </c>
      <c r="G306" s="37">
        <v>103165</v>
      </c>
      <c r="H306" s="38"/>
      <c r="I306" s="51">
        <v>1.593</v>
      </c>
      <c r="J306" s="62">
        <f t="shared" si="25"/>
        <v>71.685000000000002</v>
      </c>
    </row>
    <row r="307" spans="2:10" s="32" customFormat="1" ht="16.5" x14ac:dyDescent="0.35">
      <c r="B307" s="43" t="s">
        <v>81</v>
      </c>
      <c r="C307" s="43" t="s">
        <v>0</v>
      </c>
      <c r="D307" s="38" t="s">
        <v>32</v>
      </c>
      <c r="E307" s="40" t="s">
        <v>54</v>
      </c>
      <c r="F307" s="37">
        <v>1</v>
      </c>
      <c r="G307" s="37">
        <v>103165</v>
      </c>
      <c r="H307" s="38"/>
      <c r="I307" s="51">
        <v>1.593</v>
      </c>
      <c r="J307" s="62">
        <f t="shared" si="25"/>
        <v>1.593</v>
      </c>
    </row>
    <row r="308" spans="2:10" s="32" customFormat="1" ht="16.5" x14ac:dyDescent="0.35">
      <c r="B308" s="43" t="s">
        <v>37</v>
      </c>
      <c r="C308" s="43" t="s">
        <v>0</v>
      </c>
      <c r="D308" s="38" t="s">
        <v>32</v>
      </c>
      <c r="E308" s="40" t="s">
        <v>52</v>
      </c>
      <c r="F308" s="37">
        <v>45</v>
      </c>
      <c r="G308" s="37">
        <v>103165</v>
      </c>
      <c r="H308" s="38"/>
      <c r="I308" s="51">
        <v>1.593</v>
      </c>
      <c r="J308" s="62">
        <f t="shared" si="25"/>
        <v>71.685000000000002</v>
      </c>
    </row>
    <row r="309" spans="2:10" s="32" customFormat="1" ht="16.5" x14ac:dyDescent="0.35">
      <c r="B309" s="43" t="s">
        <v>29</v>
      </c>
      <c r="C309" s="43" t="s">
        <v>0</v>
      </c>
      <c r="D309" s="38" t="s">
        <v>32</v>
      </c>
      <c r="E309" s="40" t="s">
        <v>51</v>
      </c>
      <c r="F309" s="37">
        <v>301</v>
      </c>
      <c r="G309" s="37">
        <v>103165</v>
      </c>
      <c r="H309" s="38"/>
      <c r="I309" s="51">
        <v>1.593</v>
      </c>
      <c r="J309" s="62">
        <f t="shared" si="25"/>
        <v>479.49299999999999</v>
      </c>
    </row>
    <row r="310" spans="2:10" s="32" customFormat="1" ht="16.5" x14ac:dyDescent="0.35">
      <c r="B310" s="43" t="s">
        <v>37</v>
      </c>
      <c r="C310" s="43" t="s">
        <v>0</v>
      </c>
      <c r="D310" s="38" t="s">
        <v>32</v>
      </c>
      <c r="E310" s="40" t="s">
        <v>52</v>
      </c>
      <c r="F310" s="37">
        <v>45</v>
      </c>
      <c r="G310" s="37">
        <v>103165</v>
      </c>
      <c r="H310" s="38"/>
      <c r="I310" s="51">
        <v>1.593</v>
      </c>
      <c r="J310" s="62">
        <f t="shared" si="25"/>
        <v>71.685000000000002</v>
      </c>
    </row>
    <row r="311" spans="2:10" s="32" customFormat="1" ht="16.5" x14ac:dyDescent="0.35">
      <c r="B311" s="43" t="s">
        <v>9</v>
      </c>
      <c r="C311" s="43" t="s">
        <v>0</v>
      </c>
      <c r="D311" s="38" t="s">
        <v>32</v>
      </c>
      <c r="E311" s="40" t="s">
        <v>51</v>
      </c>
      <c r="F311" s="37">
        <v>50</v>
      </c>
      <c r="G311" s="37">
        <v>103165</v>
      </c>
      <c r="H311" s="38"/>
      <c r="I311" s="51">
        <v>1.593</v>
      </c>
      <c r="J311" s="62">
        <f t="shared" si="25"/>
        <v>79.650000000000006</v>
      </c>
    </row>
    <row r="312" spans="2:10" s="32" customFormat="1" ht="16.5" x14ac:dyDescent="0.35">
      <c r="B312" s="43" t="s">
        <v>70</v>
      </c>
      <c r="C312" s="43" t="s">
        <v>0</v>
      </c>
      <c r="D312" s="38" t="s">
        <v>32</v>
      </c>
      <c r="E312" s="40" t="s">
        <v>77</v>
      </c>
      <c r="F312" s="37">
        <v>20</v>
      </c>
      <c r="G312" s="37">
        <v>103165</v>
      </c>
      <c r="H312" s="38"/>
      <c r="I312" s="51">
        <v>1.8660000000000001</v>
      </c>
      <c r="J312" s="62">
        <f t="shared" si="25"/>
        <v>37.32</v>
      </c>
    </row>
    <row r="313" spans="2:10" s="32" customFormat="1" ht="16.5" x14ac:dyDescent="0.35">
      <c r="B313" s="43" t="s">
        <v>37</v>
      </c>
      <c r="C313" s="43" t="s">
        <v>0</v>
      </c>
      <c r="D313" s="38" t="s">
        <v>32</v>
      </c>
      <c r="E313" s="40" t="s">
        <v>52</v>
      </c>
      <c r="F313" s="37">
        <v>50</v>
      </c>
      <c r="G313" s="37">
        <v>103165</v>
      </c>
      <c r="H313" s="38"/>
      <c r="I313" s="51">
        <v>1.593</v>
      </c>
      <c r="J313" s="62">
        <f t="shared" si="25"/>
        <v>79.650000000000006</v>
      </c>
    </row>
    <row r="314" spans="2:10" s="32" customFormat="1" ht="16.5" x14ac:dyDescent="0.35">
      <c r="B314" s="43" t="s">
        <v>69</v>
      </c>
      <c r="C314" s="43" t="s">
        <v>0</v>
      </c>
      <c r="D314" s="38" t="s">
        <v>32</v>
      </c>
      <c r="E314" s="40" t="s">
        <v>77</v>
      </c>
      <c r="F314" s="37">
        <v>1</v>
      </c>
      <c r="G314" s="37">
        <v>103165</v>
      </c>
      <c r="H314" s="38"/>
      <c r="I314" s="51">
        <v>1.8660000000000001</v>
      </c>
      <c r="J314" s="62">
        <f t="shared" si="25"/>
        <v>1.8660000000000001</v>
      </c>
    </row>
    <row r="315" spans="2:10" s="32" customFormat="1" ht="16.5" x14ac:dyDescent="0.35">
      <c r="B315" s="43" t="s">
        <v>50</v>
      </c>
      <c r="C315" s="39" t="s">
        <v>0</v>
      </c>
      <c r="D315" s="38" t="s">
        <v>32</v>
      </c>
      <c r="E315" s="40" t="s">
        <v>52</v>
      </c>
      <c r="F315" s="37">
        <v>50</v>
      </c>
      <c r="G315" s="37">
        <v>103165</v>
      </c>
      <c r="H315" s="38"/>
      <c r="I315" s="51">
        <v>1.593</v>
      </c>
      <c r="J315" s="62">
        <f t="shared" si="25"/>
        <v>79.650000000000006</v>
      </c>
    </row>
    <row r="316" spans="2:10" s="32" customFormat="1" ht="16.5" x14ac:dyDescent="0.35">
      <c r="B316" s="39" t="s">
        <v>70</v>
      </c>
      <c r="C316" s="39" t="s">
        <v>0</v>
      </c>
      <c r="D316" s="38" t="s">
        <v>32</v>
      </c>
      <c r="E316" s="40" t="s">
        <v>77</v>
      </c>
      <c r="F316" s="37">
        <v>33</v>
      </c>
      <c r="G316" s="37">
        <v>103165</v>
      </c>
      <c r="H316" s="38"/>
      <c r="I316" s="51">
        <v>1.8660000000000001</v>
      </c>
      <c r="J316" s="62">
        <f t="shared" si="25"/>
        <v>61.578000000000003</v>
      </c>
    </row>
    <row r="317" spans="2:10" s="32" customFormat="1" ht="16.5" x14ac:dyDescent="0.35">
      <c r="B317" s="43" t="s">
        <v>37</v>
      </c>
      <c r="C317" s="43" t="s">
        <v>0</v>
      </c>
      <c r="D317" s="38" t="s">
        <v>32</v>
      </c>
      <c r="E317" s="40" t="s">
        <v>52</v>
      </c>
      <c r="F317" s="37">
        <v>50</v>
      </c>
      <c r="G317" s="37">
        <v>103165</v>
      </c>
      <c r="H317" s="38"/>
      <c r="I317" s="51">
        <v>1.593</v>
      </c>
      <c r="J317" s="62">
        <f t="shared" si="25"/>
        <v>79.650000000000006</v>
      </c>
    </row>
    <row r="318" spans="2:10" s="32" customFormat="1" ht="16.5" x14ac:dyDescent="0.35">
      <c r="B318" s="44" t="s">
        <v>70</v>
      </c>
      <c r="C318" s="43" t="s">
        <v>0</v>
      </c>
      <c r="D318" s="38" t="s">
        <v>32</v>
      </c>
      <c r="E318" s="40" t="s">
        <v>77</v>
      </c>
      <c r="F318" s="37">
        <v>1</v>
      </c>
      <c r="G318" s="37">
        <v>103165</v>
      </c>
      <c r="H318" s="38"/>
      <c r="I318" s="51">
        <v>1.8660000000000001</v>
      </c>
      <c r="J318" s="62">
        <f t="shared" si="25"/>
        <v>1.8660000000000001</v>
      </c>
    </row>
    <row r="319" spans="2:10" s="32" customFormat="1" ht="16.5" x14ac:dyDescent="0.35">
      <c r="B319" s="39" t="s">
        <v>37</v>
      </c>
      <c r="C319" s="43" t="s">
        <v>0</v>
      </c>
      <c r="D319" s="38" t="s">
        <v>32</v>
      </c>
      <c r="E319" s="40" t="s">
        <v>52</v>
      </c>
      <c r="F319" s="37">
        <v>50</v>
      </c>
      <c r="G319" s="37">
        <v>103165</v>
      </c>
      <c r="H319" s="38"/>
      <c r="I319" s="51">
        <v>1.593</v>
      </c>
      <c r="J319" s="62">
        <f t="shared" si="25"/>
        <v>79.650000000000006</v>
      </c>
    </row>
    <row r="320" spans="2:10" s="32" customFormat="1" ht="16.5" x14ac:dyDescent="0.35">
      <c r="B320" s="44" t="s">
        <v>37</v>
      </c>
      <c r="C320" s="43" t="s">
        <v>0</v>
      </c>
      <c r="D320" s="38" t="s">
        <v>32</v>
      </c>
      <c r="E320" s="40" t="s">
        <v>52</v>
      </c>
      <c r="F320" s="37">
        <v>45</v>
      </c>
      <c r="G320" s="37">
        <v>103165</v>
      </c>
      <c r="H320" s="38"/>
      <c r="I320" s="51">
        <v>1.593</v>
      </c>
      <c r="J320" s="62">
        <f t="shared" si="25"/>
        <v>71.685000000000002</v>
      </c>
    </row>
    <row r="321" spans="2:10" s="32" customFormat="1" ht="16.5" x14ac:dyDescent="0.35">
      <c r="B321" s="43" t="s">
        <v>8</v>
      </c>
      <c r="C321" s="43" t="s">
        <v>0</v>
      </c>
      <c r="D321" s="38" t="s">
        <v>32</v>
      </c>
      <c r="E321" s="40" t="s">
        <v>53</v>
      </c>
      <c r="F321" s="37">
        <v>1</v>
      </c>
      <c r="G321" s="37">
        <v>103165</v>
      </c>
      <c r="H321" s="38"/>
      <c r="I321" s="51">
        <v>1.593</v>
      </c>
      <c r="J321" s="62">
        <f t="shared" si="25"/>
        <v>1.593</v>
      </c>
    </row>
    <row r="322" spans="2:10" s="32" customFormat="1" ht="16.5" x14ac:dyDescent="0.35">
      <c r="B322" s="43" t="s">
        <v>37</v>
      </c>
      <c r="C322" s="43" t="s">
        <v>0</v>
      </c>
      <c r="D322" s="38" t="s">
        <v>32</v>
      </c>
      <c r="E322" s="40" t="s">
        <v>52</v>
      </c>
      <c r="F322" s="37">
        <v>50</v>
      </c>
      <c r="G322" s="37">
        <v>103165</v>
      </c>
      <c r="H322" s="38"/>
      <c r="I322" s="51">
        <v>1.593</v>
      </c>
      <c r="J322" s="62">
        <f t="shared" si="25"/>
        <v>79.650000000000006</v>
      </c>
    </row>
    <row r="323" spans="2:10" s="32" customFormat="1" ht="16.5" x14ac:dyDescent="0.35">
      <c r="B323" s="44" t="s">
        <v>37</v>
      </c>
      <c r="C323" s="43" t="s">
        <v>0</v>
      </c>
      <c r="D323" s="38" t="s">
        <v>32</v>
      </c>
      <c r="E323" s="40" t="s">
        <v>52</v>
      </c>
      <c r="F323" s="37">
        <v>50</v>
      </c>
      <c r="G323" s="37">
        <v>103165</v>
      </c>
      <c r="H323" s="38"/>
      <c r="I323" s="51">
        <v>1.593</v>
      </c>
      <c r="J323" s="62">
        <f t="shared" si="25"/>
        <v>79.650000000000006</v>
      </c>
    </row>
    <row r="324" spans="2:10" s="14" customFormat="1" ht="16.5" x14ac:dyDescent="0.35">
      <c r="B324" s="59"/>
      <c r="C324" s="59"/>
      <c r="D324" s="59"/>
      <c r="E324" s="59"/>
      <c r="F324" s="54">
        <f>SUM(F294:F323)</f>
        <v>1912</v>
      </c>
      <c r="G324" s="55" t="s">
        <v>22</v>
      </c>
      <c r="H324" s="56">
        <v>238</v>
      </c>
      <c r="I324" s="55" t="s">
        <v>1</v>
      </c>
      <c r="J324" s="68">
        <f>SUM(J294:J323)</f>
        <v>3060.8310000000006</v>
      </c>
    </row>
    <row r="325" spans="2:10" s="32" customFormat="1" ht="16.5" x14ac:dyDescent="0.35">
      <c r="B325" s="44" t="s">
        <v>4</v>
      </c>
      <c r="C325" s="43" t="s">
        <v>0</v>
      </c>
      <c r="D325" s="38" t="s">
        <v>32</v>
      </c>
      <c r="E325" s="46" t="s">
        <v>44</v>
      </c>
      <c r="F325" s="37">
        <v>585</v>
      </c>
      <c r="G325" s="37">
        <v>196654</v>
      </c>
      <c r="H325" s="38"/>
      <c r="I325" s="51">
        <v>1.0940000000000001</v>
      </c>
      <c r="J325" s="38">
        <f>I325*F325</f>
        <v>639.99</v>
      </c>
    </row>
    <row r="326" spans="2:10" s="32" customFormat="1" ht="16.5" x14ac:dyDescent="0.35">
      <c r="B326" s="44" t="s">
        <v>11</v>
      </c>
      <c r="C326" s="43" t="s">
        <v>0</v>
      </c>
      <c r="D326" s="38" t="s">
        <v>32</v>
      </c>
      <c r="E326" s="46" t="s">
        <v>44</v>
      </c>
      <c r="F326" s="37">
        <v>449</v>
      </c>
      <c r="G326" s="37">
        <v>196654</v>
      </c>
      <c r="H326" s="38"/>
      <c r="I326" s="51">
        <v>1.0940000000000001</v>
      </c>
      <c r="J326" s="38">
        <f t="shared" ref="J326:J329" si="26">I326*F326</f>
        <v>491.20600000000002</v>
      </c>
    </row>
    <row r="327" spans="2:10" s="32" customFormat="1" ht="16.5" x14ac:dyDescent="0.35">
      <c r="B327" s="44" t="s">
        <v>4</v>
      </c>
      <c r="C327" s="43" t="s">
        <v>0</v>
      </c>
      <c r="D327" s="38" t="s">
        <v>32</v>
      </c>
      <c r="E327" s="46" t="s">
        <v>44</v>
      </c>
      <c r="F327" s="37">
        <v>230</v>
      </c>
      <c r="G327" s="37">
        <v>196654</v>
      </c>
      <c r="H327" s="38"/>
      <c r="I327" s="51">
        <v>1.0940000000000001</v>
      </c>
      <c r="J327" s="38">
        <f t="shared" si="26"/>
        <v>251.62000000000003</v>
      </c>
    </row>
    <row r="328" spans="2:10" s="32" customFormat="1" ht="16.5" x14ac:dyDescent="0.35">
      <c r="B328" s="44" t="s">
        <v>11</v>
      </c>
      <c r="C328" s="43" t="s">
        <v>0</v>
      </c>
      <c r="D328" s="38" t="s">
        <v>32</v>
      </c>
      <c r="E328" s="46" t="s">
        <v>44</v>
      </c>
      <c r="F328" s="37">
        <v>1430</v>
      </c>
      <c r="G328" s="37">
        <v>196654</v>
      </c>
      <c r="H328" s="38"/>
      <c r="I328" s="51">
        <v>1.0940000000000001</v>
      </c>
      <c r="J328" s="38">
        <f t="shared" si="26"/>
        <v>1564.42</v>
      </c>
    </row>
    <row r="329" spans="2:10" s="32" customFormat="1" ht="16.5" x14ac:dyDescent="0.35">
      <c r="B329" s="44" t="s">
        <v>4</v>
      </c>
      <c r="C329" s="43" t="s">
        <v>0</v>
      </c>
      <c r="D329" s="38" t="s">
        <v>32</v>
      </c>
      <c r="E329" s="46" t="s">
        <v>44</v>
      </c>
      <c r="F329" s="37">
        <v>700</v>
      </c>
      <c r="G329" s="37">
        <v>196654</v>
      </c>
      <c r="H329" s="38"/>
      <c r="I329" s="51">
        <v>1.0940000000000001</v>
      </c>
      <c r="J329" s="38">
        <f t="shared" si="26"/>
        <v>765.80000000000007</v>
      </c>
    </row>
    <row r="330" spans="2:10" s="14" customFormat="1" ht="16.5" x14ac:dyDescent="0.35">
      <c r="B330" s="59"/>
      <c r="C330" s="59"/>
      <c r="D330" s="59"/>
      <c r="E330" s="59"/>
      <c r="F330" s="54">
        <f>SUM(F325:F329)</f>
        <v>3394</v>
      </c>
      <c r="G330" s="55" t="s">
        <v>23</v>
      </c>
      <c r="H330" s="56">
        <v>238</v>
      </c>
      <c r="I330" s="55" t="s">
        <v>1</v>
      </c>
      <c r="J330" s="68">
        <f>SUM(J325:J329)</f>
        <v>3713.0360000000001</v>
      </c>
    </row>
    <row r="331" spans="2:10" s="32" customFormat="1" ht="16.5" x14ac:dyDescent="0.35">
      <c r="B331" s="44" t="s">
        <v>84</v>
      </c>
      <c r="C331" s="43" t="s">
        <v>67</v>
      </c>
      <c r="D331" s="38" t="s">
        <v>32</v>
      </c>
      <c r="E331" s="46" t="s">
        <v>85</v>
      </c>
      <c r="F331" s="37">
        <v>2140</v>
      </c>
      <c r="G331" s="37">
        <v>171247</v>
      </c>
      <c r="H331" s="38"/>
      <c r="I331" s="51">
        <v>1.284</v>
      </c>
      <c r="J331" s="70">
        <f>I331*F331</f>
        <v>2747.76</v>
      </c>
    </row>
    <row r="332" spans="2:10" s="33" customFormat="1" ht="16.5" x14ac:dyDescent="0.35">
      <c r="B332" s="44" t="s">
        <v>11</v>
      </c>
      <c r="C332" s="43" t="s">
        <v>67</v>
      </c>
      <c r="D332" s="38" t="s">
        <v>32</v>
      </c>
      <c r="E332" s="46" t="s">
        <v>68</v>
      </c>
      <c r="F332" s="37">
        <v>380</v>
      </c>
      <c r="G332" s="37">
        <v>171247</v>
      </c>
      <c r="H332" s="38"/>
      <c r="I332" s="51">
        <v>1.284</v>
      </c>
      <c r="J332" s="70">
        <f>I332*F332</f>
        <v>487.92</v>
      </c>
    </row>
    <row r="333" spans="2:10" s="12" customFormat="1" ht="16.5" x14ac:dyDescent="0.35">
      <c r="B333" s="59"/>
      <c r="C333" s="59"/>
      <c r="D333" s="59"/>
      <c r="E333" s="59"/>
      <c r="F333" s="54">
        <f>SUM(F331:F332)</f>
        <v>2520</v>
      </c>
      <c r="G333" s="55" t="s">
        <v>24</v>
      </c>
      <c r="H333" s="56">
        <v>238</v>
      </c>
      <c r="I333" s="55" t="s">
        <v>1</v>
      </c>
      <c r="J333" s="68">
        <f>SUM(J331:J332)</f>
        <v>3235.6800000000003</v>
      </c>
    </row>
    <row r="334" spans="2:10" s="32" customFormat="1" ht="16.5" x14ac:dyDescent="0.35">
      <c r="B334" s="43" t="s">
        <v>11</v>
      </c>
      <c r="C334" s="47" t="s">
        <v>0</v>
      </c>
      <c r="D334" s="38" t="s">
        <v>32</v>
      </c>
      <c r="E334" s="40" t="s">
        <v>44</v>
      </c>
      <c r="F334" s="48">
        <v>245</v>
      </c>
      <c r="G334" s="47">
        <v>242009</v>
      </c>
      <c r="H334" s="38"/>
      <c r="I334" s="51">
        <v>1.0940000000000001</v>
      </c>
      <c r="J334" s="71">
        <f>I334*F334</f>
        <v>268.03000000000003</v>
      </c>
    </row>
    <row r="335" spans="2:10" s="32" customFormat="1" ht="16.5" x14ac:dyDescent="0.35">
      <c r="B335" s="43" t="s">
        <v>11</v>
      </c>
      <c r="C335" s="47" t="s">
        <v>0</v>
      </c>
      <c r="D335" s="38" t="s">
        <v>32</v>
      </c>
      <c r="E335" s="40" t="s">
        <v>44</v>
      </c>
      <c r="F335" s="48">
        <v>978</v>
      </c>
      <c r="G335" s="47">
        <v>242009</v>
      </c>
      <c r="H335" s="38"/>
      <c r="I335" s="51">
        <v>1.0940000000000001</v>
      </c>
      <c r="J335" s="71">
        <f t="shared" ref="J335:J337" si="27">I335*F335</f>
        <v>1069.932</v>
      </c>
    </row>
    <row r="336" spans="2:10" s="32" customFormat="1" ht="16.5" x14ac:dyDescent="0.35">
      <c r="B336" s="43" t="s">
        <v>11</v>
      </c>
      <c r="C336" s="47" t="s">
        <v>0</v>
      </c>
      <c r="D336" s="38" t="s">
        <v>32</v>
      </c>
      <c r="E336" s="40" t="s">
        <v>44</v>
      </c>
      <c r="F336" s="48">
        <v>950</v>
      </c>
      <c r="G336" s="47">
        <v>242009</v>
      </c>
      <c r="H336" s="38"/>
      <c r="I336" s="51">
        <v>1.0940000000000001</v>
      </c>
      <c r="J336" s="71">
        <f t="shared" si="27"/>
        <v>1039.3000000000002</v>
      </c>
    </row>
    <row r="337" spans="2:10" s="32" customFormat="1" ht="16.5" x14ac:dyDescent="0.35">
      <c r="B337" s="43" t="s">
        <v>4</v>
      </c>
      <c r="C337" s="47" t="s">
        <v>0</v>
      </c>
      <c r="D337" s="38" t="s">
        <v>32</v>
      </c>
      <c r="E337" s="40" t="s">
        <v>44</v>
      </c>
      <c r="F337" s="48">
        <v>800</v>
      </c>
      <c r="G337" s="47">
        <v>242009</v>
      </c>
      <c r="H337" s="38"/>
      <c r="I337" s="51">
        <v>1.0940000000000001</v>
      </c>
      <c r="J337" s="71">
        <f t="shared" si="27"/>
        <v>875.2</v>
      </c>
    </row>
    <row r="338" spans="2:10" s="14" customFormat="1" ht="16.5" x14ac:dyDescent="0.35">
      <c r="B338" s="59"/>
      <c r="C338" s="59"/>
      <c r="D338" s="59"/>
      <c r="E338" s="59"/>
      <c r="F338" s="54">
        <f>SUM(F334:F337)</f>
        <v>2973</v>
      </c>
      <c r="G338" s="55" t="s">
        <v>25</v>
      </c>
      <c r="H338" s="56">
        <v>238</v>
      </c>
      <c r="I338" s="55" t="s">
        <v>1</v>
      </c>
      <c r="J338" s="68">
        <f>SUM(J334:J337)</f>
        <v>3252.4620000000004</v>
      </c>
    </row>
    <row r="339" spans="2:10" s="32" customFormat="1" ht="16.5" x14ac:dyDescent="0.35">
      <c r="B339" s="43" t="s">
        <v>57</v>
      </c>
      <c r="C339" s="47" t="s">
        <v>0</v>
      </c>
      <c r="D339" s="38" t="s">
        <v>32</v>
      </c>
      <c r="E339" s="49" t="s">
        <v>58</v>
      </c>
      <c r="F339" s="48">
        <v>64</v>
      </c>
      <c r="G339" s="47">
        <v>4176</v>
      </c>
      <c r="H339" s="38"/>
      <c r="I339" s="51">
        <v>1.0940000000000001</v>
      </c>
      <c r="J339" s="71">
        <f>I339*F339</f>
        <v>70.016000000000005</v>
      </c>
    </row>
    <row r="340" spans="2:10" s="32" customFormat="1" ht="16.5" x14ac:dyDescent="0.35">
      <c r="B340" s="43" t="s">
        <v>57</v>
      </c>
      <c r="C340" s="47" t="s">
        <v>0</v>
      </c>
      <c r="D340" s="38" t="s">
        <v>32</v>
      </c>
      <c r="E340" s="49" t="s">
        <v>58</v>
      </c>
      <c r="F340" s="48">
        <v>52</v>
      </c>
      <c r="G340" s="47">
        <v>4176</v>
      </c>
      <c r="H340" s="38"/>
      <c r="I340" s="51">
        <v>1.0940000000000001</v>
      </c>
      <c r="J340" s="71">
        <f t="shared" ref="J340:J347" si="28">I340*F340</f>
        <v>56.888000000000005</v>
      </c>
    </row>
    <row r="341" spans="2:10" s="32" customFormat="1" ht="16.5" x14ac:dyDescent="0.35">
      <c r="B341" s="43" t="s">
        <v>57</v>
      </c>
      <c r="C341" s="47" t="s">
        <v>0</v>
      </c>
      <c r="D341" s="38" t="s">
        <v>32</v>
      </c>
      <c r="E341" s="49" t="s">
        <v>58</v>
      </c>
      <c r="F341" s="48">
        <v>58</v>
      </c>
      <c r="G341" s="47">
        <v>4176</v>
      </c>
      <c r="H341" s="38"/>
      <c r="I341" s="51">
        <v>1.0940000000000001</v>
      </c>
      <c r="J341" s="71">
        <f t="shared" si="28"/>
        <v>63.452000000000005</v>
      </c>
    </row>
    <row r="342" spans="2:10" s="32" customFormat="1" ht="16.5" x14ac:dyDescent="0.35">
      <c r="B342" s="43" t="s">
        <v>57</v>
      </c>
      <c r="C342" s="47" t="s">
        <v>0</v>
      </c>
      <c r="D342" s="38" t="s">
        <v>32</v>
      </c>
      <c r="E342" s="49" t="s">
        <v>58</v>
      </c>
      <c r="F342" s="48">
        <v>1</v>
      </c>
      <c r="G342" s="47">
        <v>4176</v>
      </c>
      <c r="H342" s="38"/>
      <c r="I342" s="51">
        <v>1.0940000000000001</v>
      </c>
      <c r="J342" s="71">
        <f t="shared" si="28"/>
        <v>1.0940000000000001</v>
      </c>
    </row>
    <row r="343" spans="2:10" s="32" customFormat="1" ht="16.5" x14ac:dyDescent="0.35">
      <c r="B343" s="43" t="s">
        <v>57</v>
      </c>
      <c r="C343" s="47" t="s">
        <v>0</v>
      </c>
      <c r="D343" s="38" t="s">
        <v>32</v>
      </c>
      <c r="E343" s="49" t="s">
        <v>58</v>
      </c>
      <c r="F343" s="48">
        <v>1</v>
      </c>
      <c r="G343" s="47">
        <v>4176</v>
      </c>
      <c r="H343" s="38"/>
      <c r="I343" s="51">
        <v>1.0940000000000001</v>
      </c>
      <c r="J343" s="71">
        <f t="shared" si="28"/>
        <v>1.0940000000000001</v>
      </c>
    </row>
    <row r="344" spans="2:10" s="32" customFormat="1" ht="16.5" x14ac:dyDescent="0.35">
      <c r="B344" s="43" t="s">
        <v>4</v>
      </c>
      <c r="C344" s="47" t="s">
        <v>0</v>
      </c>
      <c r="D344" s="38" t="s">
        <v>32</v>
      </c>
      <c r="E344" s="49" t="s">
        <v>44</v>
      </c>
      <c r="F344" s="48">
        <v>855</v>
      </c>
      <c r="G344" s="47">
        <v>4176</v>
      </c>
      <c r="H344" s="38"/>
      <c r="I344" s="51">
        <v>1.0940000000000001</v>
      </c>
      <c r="J344" s="71">
        <f t="shared" si="28"/>
        <v>935.37000000000012</v>
      </c>
    </row>
    <row r="345" spans="2:10" s="32" customFormat="1" ht="16.5" x14ac:dyDescent="0.35">
      <c r="B345" s="43" t="s">
        <v>4</v>
      </c>
      <c r="C345" s="47" t="s">
        <v>0</v>
      </c>
      <c r="D345" s="38" t="s">
        <v>32</v>
      </c>
      <c r="E345" s="49" t="s">
        <v>44</v>
      </c>
      <c r="F345" s="48">
        <v>60</v>
      </c>
      <c r="G345" s="47">
        <v>4176</v>
      </c>
      <c r="H345" s="38"/>
      <c r="I345" s="51">
        <v>1.0940000000000001</v>
      </c>
      <c r="J345" s="71">
        <f t="shared" si="28"/>
        <v>65.64</v>
      </c>
    </row>
    <row r="346" spans="2:10" s="32" customFormat="1" ht="16.5" x14ac:dyDescent="0.35">
      <c r="B346" s="43" t="s">
        <v>4</v>
      </c>
      <c r="C346" s="47" t="s">
        <v>0</v>
      </c>
      <c r="D346" s="38" t="s">
        <v>32</v>
      </c>
      <c r="E346" s="49" t="s">
        <v>44</v>
      </c>
      <c r="F346" s="48">
        <v>906</v>
      </c>
      <c r="G346" s="47">
        <v>4176</v>
      </c>
      <c r="H346" s="38"/>
      <c r="I346" s="51">
        <v>1.0940000000000001</v>
      </c>
      <c r="J346" s="71">
        <f t="shared" si="28"/>
        <v>991.1640000000001</v>
      </c>
    </row>
    <row r="347" spans="2:10" s="32" customFormat="1" ht="16.5" x14ac:dyDescent="0.35">
      <c r="B347" s="43" t="s">
        <v>84</v>
      </c>
      <c r="C347" s="47" t="s">
        <v>0</v>
      </c>
      <c r="D347" s="38" t="s">
        <v>32</v>
      </c>
      <c r="E347" s="49" t="s">
        <v>45</v>
      </c>
      <c r="F347" s="48">
        <v>1052</v>
      </c>
      <c r="G347" s="47">
        <v>4176</v>
      </c>
      <c r="H347" s="38"/>
      <c r="I347" s="51">
        <v>1.248</v>
      </c>
      <c r="J347" s="71">
        <f t="shared" si="28"/>
        <v>1312.896</v>
      </c>
    </row>
    <row r="348" spans="2:10" s="14" customFormat="1" ht="16.5" x14ac:dyDescent="0.35">
      <c r="B348" s="59"/>
      <c r="C348" s="59"/>
      <c r="D348" s="59"/>
      <c r="E348" s="59"/>
      <c r="F348" s="54">
        <f>SUM(F339:F347)</f>
        <v>3049</v>
      </c>
      <c r="G348" s="55" t="s">
        <v>26</v>
      </c>
      <c r="H348" s="56">
        <v>238</v>
      </c>
      <c r="I348" s="55" t="s">
        <v>1</v>
      </c>
      <c r="J348" s="68">
        <f>SUM(J339:J347)</f>
        <v>3497.6140000000005</v>
      </c>
    </row>
    <row r="349" spans="2:10" s="32" customFormat="1" ht="16.5" x14ac:dyDescent="0.35">
      <c r="B349" s="44" t="s">
        <v>4</v>
      </c>
      <c r="C349" s="43" t="s">
        <v>0</v>
      </c>
      <c r="D349" s="38" t="s">
        <v>32</v>
      </c>
      <c r="E349" s="49" t="s">
        <v>44</v>
      </c>
      <c r="F349" s="37">
        <v>290</v>
      </c>
      <c r="G349" s="37">
        <v>10667</v>
      </c>
      <c r="H349" s="38"/>
      <c r="I349" s="51">
        <v>1.0940000000000001</v>
      </c>
      <c r="J349" s="38">
        <f>I349*F349</f>
        <v>317.26000000000005</v>
      </c>
    </row>
    <row r="350" spans="2:10" s="32" customFormat="1" ht="16.5" x14ac:dyDescent="0.35">
      <c r="B350" s="44" t="s">
        <v>4</v>
      </c>
      <c r="C350" s="43" t="s">
        <v>0</v>
      </c>
      <c r="D350" s="38" t="s">
        <v>32</v>
      </c>
      <c r="E350" s="49" t="s">
        <v>44</v>
      </c>
      <c r="F350" s="37">
        <v>1095</v>
      </c>
      <c r="G350" s="37">
        <v>10667</v>
      </c>
      <c r="H350" s="38"/>
      <c r="I350" s="51">
        <v>1.0940000000000001</v>
      </c>
      <c r="J350" s="38">
        <f t="shared" ref="J350:J357" si="29">I350*F350</f>
        <v>1197.93</v>
      </c>
    </row>
    <row r="351" spans="2:10" s="32" customFormat="1" ht="16.5" x14ac:dyDescent="0.35">
      <c r="B351" s="44" t="s">
        <v>4</v>
      </c>
      <c r="C351" s="43" t="s">
        <v>0</v>
      </c>
      <c r="D351" s="38" t="s">
        <v>32</v>
      </c>
      <c r="E351" s="49" t="s">
        <v>44</v>
      </c>
      <c r="F351" s="37">
        <v>237</v>
      </c>
      <c r="G351" s="37">
        <v>10667</v>
      </c>
      <c r="H351" s="38"/>
      <c r="I351" s="51">
        <v>1.0940000000000001</v>
      </c>
      <c r="J351" s="38">
        <f t="shared" si="29"/>
        <v>259.27800000000002</v>
      </c>
    </row>
    <row r="352" spans="2:10" s="32" customFormat="1" ht="16.5" x14ac:dyDescent="0.35">
      <c r="B352" s="44" t="s">
        <v>4</v>
      </c>
      <c r="C352" s="43" t="s">
        <v>0</v>
      </c>
      <c r="D352" s="38" t="s">
        <v>32</v>
      </c>
      <c r="E352" s="49" t="s">
        <v>44</v>
      </c>
      <c r="F352" s="37">
        <v>1</v>
      </c>
      <c r="G352" s="37">
        <v>10667</v>
      </c>
      <c r="H352" s="38"/>
      <c r="I352" s="51">
        <v>1.0940000000000001</v>
      </c>
      <c r="J352" s="38">
        <f t="shared" si="29"/>
        <v>1.0940000000000001</v>
      </c>
    </row>
    <row r="353" spans="2:10" s="32" customFormat="1" ht="16.5" x14ac:dyDescent="0.35">
      <c r="B353" s="44" t="s">
        <v>4</v>
      </c>
      <c r="C353" s="43" t="s">
        <v>0</v>
      </c>
      <c r="D353" s="38" t="s">
        <v>32</v>
      </c>
      <c r="E353" s="49" t="s">
        <v>44</v>
      </c>
      <c r="F353" s="37">
        <v>79</v>
      </c>
      <c r="G353" s="37">
        <v>10667</v>
      </c>
      <c r="H353" s="38"/>
      <c r="I353" s="51">
        <v>1.0940000000000001</v>
      </c>
      <c r="J353" s="38">
        <f t="shared" si="29"/>
        <v>86.426000000000002</v>
      </c>
    </row>
    <row r="354" spans="2:10" s="32" customFormat="1" ht="16.5" x14ac:dyDescent="0.35">
      <c r="B354" s="44" t="s">
        <v>57</v>
      </c>
      <c r="C354" s="43" t="s">
        <v>0</v>
      </c>
      <c r="D354" s="38" t="s">
        <v>32</v>
      </c>
      <c r="E354" s="49" t="s">
        <v>58</v>
      </c>
      <c r="F354" s="37">
        <v>1</v>
      </c>
      <c r="G354" s="37">
        <v>10667</v>
      </c>
      <c r="H354" s="38"/>
      <c r="I354" s="51">
        <v>1.0940000000000001</v>
      </c>
      <c r="J354" s="38">
        <f t="shared" si="29"/>
        <v>1.0940000000000001</v>
      </c>
    </row>
    <row r="355" spans="2:10" s="32" customFormat="1" ht="16.5" x14ac:dyDescent="0.35">
      <c r="B355" s="44" t="s">
        <v>59</v>
      </c>
      <c r="C355" s="43" t="s">
        <v>0</v>
      </c>
      <c r="D355" s="38" t="s">
        <v>32</v>
      </c>
      <c r="E355" s="49" t="s">
        <v>58</v>
      </c>
      <c r="F355" s="37">
        <v>655</v>
      </c>
      <c r="G355" s="37">
        <v>10667</v>
      </c>
      <c r="H355" s="38"/>
      <c r="I355" s="51">
        <v>1.0940000000000001</v>
      </c>
      <c r="J355" s="38">
        <f t="shared" si="29"/>
        <v>716.57</v>
      </c>
    </row>
    <row r="356" spans="2:10" s="32" customFormat="1" ht="16.5" x14ac:dyDescent="0.35">
      <c r="B356" s="44" t="s">
        <v>11</v>
      </c>
      <c r="C356" s="43" t="s">
        <v>0</v>
      </c>
      <c r="D356" s="38" t="s">
        <v>32</v>
      </c>
      <c r="E356" s="49" t="s">
        <v>44</v>
      </c>
      <c r="F356" s="37">
        <v>800</v>
      </c>
      <c r="G356" s="37">
        <v>10667</v>
      </c>
      <c r="H356" s="38"/>
      <c r="I356" s="51">
        <v>1.0940000000000001</v>
      </c>
      <c r="J356" s="38">
        <f t="shared" si="29"/>
        <v>875.2</v>
      </c>
    </row>
    <row r="357" spans="2:10" s="32" customFormat="1" ht="16.5" x14ac:dyDescent="0.35">
      <c r="B357" s="44" t="s">
        <v>4</v>
      </c>
      <c r="C357" s="43" t="s">
        <v>0</v>
      </c>
      <c r="D357" s="38" t="s">
        <v>32</v>
      </c>
      <c r="E357" s="49" t="s">
        <v>44</v>
      </c>
      <c r="F357" s="37">
        <v>1</v>
      </c>
      <c r="G357" s="37">
        <v>10667</v>
      </c>
      <c r="H357" s="38"/>
      <c r="I357" s="51">
        <v>1.0940000000000001</v>
      </c>
      <c r="J357" s="38">
        <f t="shared" si="29"/>
        <v>1.0940000000000001</v>
      </c>
    </row>
    <row r="358" spans="2:10" s="14" customFormat="1" ht="16.5" x14ac:dyDescent="0.35">
      <c r="B358" s="59"/>
      <c r="C358" s="59"/>
      <c r="D358" s="59"/>
      <c r="E358" s="59"/>
      <c r="F358" s="54">
        <f>SUM(F349:F357)</f>
        <v>3159</v>
      </c>
      <c r="G358" s="55" t="s">
        <v>27</v>
      </c>
      <c r="H358" s="56">
        <v>238</v>
      </c>
      <c r="I358" s="55" t="s">
        <v>1</v>
      </c>
      <c r="J358" s="68">
        <f>SUM(J349:J357)</f>
        <v>3455.9459999999999</v>
      </c>
    </row>
    <row r="359" spans="2:10" s="14" customFormat="1" ht="21.75" customHeight="1" x14ac:dyDescent="0.35">
      <c r="B359" s="81" t="s">
        <v>60</v>
      </c>
      <c r="C359" s="82"/>
      <c r="D359" s="72" t="s">
        <v>32</v>
      </c>
      <c r="E359" s="72"/>
      <c r="F359" s="73">
        <f>F256+F262+F267+F272+F279+F293+F324+F330+F333+F338+F348+F358</f>
        <v>35320</v>
      </c>
      <c r="G359" s="72" t="s">
        <v>27</v>
      </c>
      <c r="H359" s="74">
        <f>H358</f>
        <v>238</v>
      </c>
      <c r="I359" s="75" t="s">
        <v>1</v>
      </c>
      <c r="J359" s="73">
        <f>J256+J262+J267+J272+J279+J293+J324+J330+J333+J338+J348+J358</f>
        <v>42512.133000000002</v>
      </c>
    </row>
    <row r="360" spans="2:10" s="14" customFormat="1" ht="27.75" customHeight="1" x14ac:dyDescent="0.35">
      <c r="B360" s="83" t="s">
        <v>42</v>
      </c>
      <c r="C360" s="83"/>
      <c r="D360" s="76" t="s">
        <v>32</v>
      </c>
      <c r="E360" s="76"/>
      <c r="F360" s="77">
        <f>SUM(F359+F240)</f>
        <v>91933</v>
      </c>
      <c r="G360" s="76" t="s">
        <v>80</v>
      </c>
      <c r="H360" s="78">
        <v>238</v>
      </c>
      <c r="I360" s="79" t="s">
        <v>1</v>
      </c>
      <c r="J360" s="77">
        <f>J240+J359+0.01</f>
        <v>107408.31899999999</v>
      </c>
    </row>
    <row r="364" spans="2:10" x14ac:dyDescent="0.35">
      <c r="B364" s="11"/>
      <c r="C364" s="5"/>
      <c r="D364" s="5"/>
      <c r="E364" s="1" t="s">
        <v>41</v>
      </c>
      <c r="F364" s="6"/>
      <c r="G364" s="6"/>
      <c r="H364" s="11"/>
    </row>
  </sheetData>
  <mergeCells count="7">
    <mergeCell ref="B359:C359"/>
    <mergeCell ref="B360:C360"/>
    <mergeCell ref="I1:J1"/>
    <mergeCell ref="B3:J3"/>
    <mergeCell ref="B6:J6"/>
    <mergeCell ref="B240:C240"/>
    <mergeCell ref="B241:J241"/>
  </mergeCells>
  <printOptions horizontalCentered="1"/>
  <pageMargins left="0.19685039370078741" right="0.19685039370078741" top="0.47244094488188981" bottom="7.874015748031496E-2" header="0.31496062992125984" footer="0.31496062992125984"/>
  <pageSetup paperSize="9" scale="54" fitToHeight="0" orientation="portrait" r:id="rId1"/>
  <rowBreaks count="1" manualBreakCount="1">
    <brk id="12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3.3. </vt:lpstr>
      <vt:lpstr>'3.3. 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Акутин Сергей Александрович</dc:creator>
  <cp:lastModifiedBy>Хамидулин Саяр Гаярович</cp:lastModifiedBy>
  <cp:lastPrinted>2026-02-02T10:01:18Z</cp:lastPrinted>
  <dcterms:created xsi:type="dcterms:W3CDTF">2017-02-07T06:04:51Z</dcterms:created>
  <dcterms:modified xsi:type="dcterms:W3CDTF">2026-08-27T13:17:17Z</dcterms:modified>
</cp:coreProperties>
</file>